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bec\OneDrive\Plocha\urad\veřejné zakázky\revitalizace\Projektová dokumentace\"/>
    </mc:Choice>
  </mc:AlternateContent>
  <xr:revisionPtr revIDLastSave="0" documentId="13_ncr:1_{9DBF9810-A65C-4D2F-A984-CA57B3BFE0E6}" xr6:coauthVersionLast="47" xr6:coauthVersionMax="47" xr10:uidLastSave="{00000000-0000-0000-0000-000000000000}"/>
  <bookViews>
    <workbookView xWindow="-108" yWindow="-108" windowWidth="23256" windowHeight="12456" tabRatio="759" xr2:uid="{00000000-000D-0000-FFFF-FFFF00000000}"/>
  </bookViews>
  <sheets>
    <sheet name="CELKOVÁ SUMARIZACE" sheetId="22" r:id="rId1"/>
    <sheet name="1.1 Sumarizace" sheetId="8" r:id="rId2"/>
    <sheet name="1.2 Rostliny" sheetId="6" r:id="rId3"/>
    <sheet name="1.3 Ostatní materiál" sheetId="7" r:id="rId4"/>
    <sheet name="1.4 Práce" sheetId="5" r:id="rId5"/>
    <sheet name="2.1 Sumarizace" sheetId="10" r:id="rId6"/>
    <sheet name="2.2 Rostliny" sheetId="11" r:id="rId7"/>
    <sheet name="2.3 Ostatní materiál" sheetId="12" r:id="rId8"/>
    <sheet name="2.4 Práce" sheetId="13" r:id="rId9"/>
    <sheet name="3.1 Sumarizace" sheetId="14" r:id="rId10"/>
    <sheet name="3.2 Rostliny" sheetId="16" r:id="rId11"/>
    <sheet name="3.3 Ostatní materiál" sheetId="18" r:id="rId12"/>
    <sheet name="3.4 Práce" sheetId="20" r:id="rId13"/>
    <sheet name="4.1 Sumarizace" sheetId="15" r:id="rId14"/>
    <sheet name="4.2 Rostliny" sheetId="17" r:id="rId15"/>
    <sheet name="4.3 Ostatní materiál" sheetId="19" r:id="rId16"/>
    <sheet name="4.4 Práce" sheetId="21" r:id="rId17"/>
  </sheets>
  <definedNames>
    <definedName name="_xlnm.Print_Titles" localSheetId="2">'1.2 Rostliny'!$6:$6</definedName>
    <definedName name="_xlnm.Print_Titles" localSheetId="3">'1.3 Ostatní materiál'!$6:$6</definedName>
    <definedName name="_xlnm.Print_Titles" localSheetId="4">'1.4 Práce'!$6:$6</definedName>
    <definedName name="_xlnm.Print_Titles" localSheetId="6">'2.2 Rostliny'!$6:$6</definedName>
    <definedName name="_xlnm.Print_Titles" localSheetId="7">'2.3 Ostatní materiál'!$6:$6</definedName>
    <definedName name="_xlnm.Print_Titles" localSheetId="8">'2.4 Práce'!$6:$6</definedName>
    <definedName name="_xlnm.Print_Titles" localSheetId="10">'3.2 Rostliny'!$6:$6</definedName>
    <definedName name="_xlnm.Print_Titles" localSheetId="11">'3.3 Ostatní materiál'!$6:$6</definedName>
    <definedName name="_xlnm.Print_Titles" localSheetId="12">'3.4 Práce'!$6:$6</definedName>
    <definedName name="_xlnm.Print_Titles" localSheetId="14">'4.2 Rostliny'!$6:$6</definedName>
    <definedName name="_xlnm.Print_Titles" localSheetId="15">'4.3 Ostatní materiál'!$6:$6</definedName>
    <definedName name="_xlnm.Print_Titles" localSheetId="16">'4.4 Práce'!$6:$6</definedName>
    <definedName name="_xlnm.Print_Area" localSheetId="1">'1.1 Sumarizace'!$A$1:$E$14</definedName>
    <definedName name="_xlnm.Print_Area" localSheetId="2">'1.2 Rostliny'!$A$1:$G$15</definedName>
    <definedName name="_xlnm.Print_Area" localSheetId="3">'1.3 Ostatní materiál'!$A$1:$G$24</definedName>
    <definedName name="_xlnm.Print_Area" localSheetId="4">'1.4 Práce'!$A$1:$G$48</definedName>
    <definedName name="_xlnm.Print_Area" localSheetId="5">'2.1 Sumarizace'!$A$1:$E$14</definedName>
    <definedName name="_xlnm.Print_Area" localSheetId="6">'2.2 Rostliny'!$A$1:$G$12</definedName>
    <definedName name="_xlnm.Print_Area" localSheetId="7">'2.3 Ostatní materiál'!$A$1:$G$16</definedName>
    <definedName name="_xlnm.Print_Area" localSheetId="8">'2.4 Práce'!$A$1:$G$24</definedName>
    <definedName name="_xlnm.Print_Area" localSheetId="9">'3.1 Sumarizace'!$A$1:$E$14</definedName>
    <definedName name="_xlnm.Print_Area" localSheetId="10">'3.2 Rostliny'!$A$1:$G$25</definedName>
    <definedName name="_xlnm.Print_Area" localSheetId="11">'3.3 Ostatní materiál'!$A$1:$G$28</definedName>
    <definedName name="_xlnm.Print_Area" localSheetId="12">'3.4 Práce'!$A$1:$G$47</definedName>
    <definedName name="_xlnm.Print_Area" localSheetId="13">'4.1 Sumarizace'!$A$1:$E$14</definedName>
    <definedName name="_xlnm.Print_Area" localSheetId="14">'4.2 Rostliny'!$A$1:$G$15</definedName>
    <definedName name="_xlnm.Print_Area" localSheetId="15">'4.3 Ostatní materiál'!$A$1:$G$19</definedName>
    <definedName name="_xlnm.Print_Area" localSheetId="16">'4.4 Práce'!$A$1:$G$38</definedName>
    <definedName name="_xlnm.Print_Area" localSheetId="0">'CELKOVÁ SUMARIZACE'!$A$1:$E$14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20" l="1"/>
  <c r="G14" i="18" l="1"/>
  <c r="G12" i="16"/>
  <c r="G33" i="21"/>
  <c r="G32" i="21"/>
  <c r="G19" i="13"/>
  <c r="G43" i="5"/>
  <c r="G14" i="5"/>
  <c r="G15" i="5"/>
  <c r="G12" i="5"/>
  <c r="G18" i="19" l="1"/>
  <c r="G17" i="19"/>
  <c r="G16" i="19"/>
  <c r="G15" i="19"/>
  <c r="G13" i="19"/>
  <c r="G12" i="19"/>
  <c r="G11" i="19"/>
  <c r="G30" i="21"/>
  <c r="G29" i="21"/>
  <c r="G28" i="21"/>
  <c r="G27" i="21"/>
  <c r="G26" i="21"/>
  <c r="G25" i="21"/>
  <c r="G24" i="21"/>
  <c r="G23" i="21"/>
  <c r="G21" i="21"/>
  <c r="G20" i="21"/>
  <c r="G19" i="21"/>
  <c r="G18" i="21"/>
  <c r="G17" i="21"/>
  <c r="G16" i="21"/>
  <c r="G15" i="21"/>
  <c r="G27" i="18"/>
  <c r="G26" i="18"/>
  <c r="G25" i="18"/>
  <c r="G24" i="18"/>
  <c r="G35" i="20"/>
  <c r="G42" i="20"/>
  <c r="G41" i="20"/>
  <c r="G40" i="20"/>
  <c r="G39" i="20"/>
  <c r="G38" i="20"/>
  <c r="G37" i="20"/>
  <c r="G36" i="20"/>
  <c r="G25" i="20"/>
  <c r="G38" i="5"/>
  <c r="G8" i="19"/>
  <c r="G8" i="21"/>
  <c r="G9" i="7" l="1"/>
  <c r="G8" i="7"/>
  <c r="G9" i="11"/>
  <c r="G8" i="11"/>
  <c r="G37" i="21"/>
  <c r="G36" i="21"/>
  <c r="G35" i="21"/>
  <c r="G13" i="21"/>
  <c r="G12" i="21"/>
  <c r="G11" i="21"/>
  <c r="G10" i="21"/>
  <c r="G9" i="21"/>
  <c r="G46" i="20"/>
  <c r="G45" i="20"/>
  <c r="G44" i="20"/>
  <c r="G33" i="20"/>
  <c r="G32" i="20"/>
  <c r="G31" i="20"/>
  <c r="G30" i="20"/>
  <c r="G29" i="20"/>
  <c r="G28" i="20"/>
  <c r="G27" i="20"/>
  <c r="G24" i="20"/>
  <c r="G23" i="20"/>
  <c r="G22" i="20"/>
  <c r="G21" i="20"/>
  <c r="G19" i="20"/>
  <c r="G18" i="20"/>
  <c r="G17" i="20"/>
  <c r="G16" i="20"/>
  <c r="G15" i="20"/>
  <c r="G14" i="20"/>
  <c r="G13" i="20"/>
  <c r="G11" i="20"/>
  <c r="G10" i="20"/>
  <c r="G9" i="20"/>
  <c r="G8" i="20"/>
  <c r="G9" i="19"/>
  <c r="G19" i="19" s="1"/>
  <c r="C12" i="15" s="1"/>
  <c r="G22" i="18"/>
  <c r="G21" i="18"/>
  <c r="G20" i="18"/>
  <c r="G18" i="18"/>
  <c r="G17" i="18"/>
  <c r="G16" i="18"/>
  <c r="G15" i="18"/>
  <c r="G13" i="18"/>
  <c r="G12" i="18"/>
  <c r="G11" i="18"/>
  <c r="G10" i="18"/>
  <c r="G8" i="18"/>
  <c r="G12" i="17"/>
  <c r="G11" i="17"/>
  <c r="G10" i="17"/>
  <c r="G8" i="17"/>
  <c r="G22" i="16"/>
  <c r="G21" i="16"/>
  <c r="G19" i="16"/>
  <c r="G18" i="16"/>
  <c r="G17" i="16"/>
  <c r="G16" i="16"/>
  <c r="G15" i="16"/>
  <c r="G14" i="16"/>
  <c r="G10" i="16"/>
  <c r="G9" i="16"/>
  <c r="G8" i="16"/>
  <c r="G23" i="13"/>
  <c r="G22" i="13"/>
  <c r="G21" i="13"/>
  <c r="G17" i="13"/>
  <c r="G16" i="13"/>
  <c r="G15" i="13"/>
  <c r="G14" i="13"/>
  <c r="G13" i="13"/>
  <c r="G12" i="13"/>
  <c r="G11" i="13"/>
  <c r="G10" i="13"/>
  <c r="G9" i="13"/>
  <c r="G8" i="13"/>
  <c r="G15" i="12"/>
  <c r="G14" i="12"/>
  <c r="G13" i="12"/>
  <c r="G12" i="12"/>
  <c r="G11" i="12"/>
  <c r="G10" i="12"/>
  <c r="G9" i="12"/>
  <c r="G8" i="12"/>
  <c r="G38" i="21" l="1"/>
  <c r="C13" i="15" s="1"/>
  <c r="G24" i="13"/>
  <c r="C13" i="10" s="1"/>
  <c r="G23" i="16"/>
  <c r="G24" i="16" s="1"/>
  <c r="G25" i="16" s="1"/>
  <c r="C11" i="14" s="1"/>
  <c r="G16" i="12"/>
  <c r="C12" i="10" s="1"/>
  <c r="G28" i="18"/>
  <c r="C12" i="14" s="1"/>
  <c r="G47" i="20"/>
  <c r="C13" i="14" s="1"/>
  <c r="G13" i="17"/>
  <c r="G14" i="17" s="1"/>
  <c r="G15" i="17" s="1"/>
  <c r="C11" i="15" s="1"/>
  <c r="G10" i="11"/>
  <c r="G11" i="11" s="1"/>
  <c r="G12" i="11" s="1"/>
  <c r="C11" i="10" s="1"/>
  <c r="G16" i="5" l="1"/>
  <c r="G34" i="5" l="1"/>
  <c r="G47" i="5" l="1"/>
  <c r="G46" i="5"/>
  <c r="G18" i="7"/>
  <c r="G21" i="5" l="1"/>
  <c r="G39" i="5" l="1"/>
  <c r="G32" i="5" l="1"/>
  <c r="G25" i="5"/>
  <c r="G11" i="7" l="1"/>
  <c r="G45" i="5" l="1"/>
  <c r="G41" i="5"/>
  <c r="G40" i="5"/>
  <c r="G37" i="5"/>
  <c r="G36" i="5"/>
  <c r="G35" i="5"/>
  <c r="G31" i="5"/>
  <c r="G30" i="5"/>
  <c r="G29" i="5"/>
  <c r="G28" i="5"/>
  <c r="G27" i="5"/>
  <c r="G26" i="5"/>
  <c r="G24" i="5"/>
  <c r="G23" i="5"/>
  <c r="G22" i="5"/>
  <c r="G19" i="5"/>
  <c r="G18" i="5"/>
  <c r="G17" i="5"/>
  <c r="G11" i="5"/>
  <c r="G10" i="5"/>
  <c r="G9" i="5"/>
  <c r="G8" i="5"/>
  <c r="G11" i="6"/>
  <c r="G12" i="6"/>
  <c r="G10" i="6"/>
  <c r="G8" i="6"/>
  <c r="G20" i="7"/>
  <c r="G23" i="7"/>
  <c r="G22" i="7"/>
  <c r="G21" i="7"/>
  <c r="G17" i="7"/>
  <c r="G16" i="7"/>
  <c r="G15" i="7"/>
  <c r="G14" i="7"/>
  <c r="G13" i="7"/>
  <c r="G12" i="7"/>
  <c r="G24" i="7" l="1"/>
  <c r="C12" i="8" s="1"/>
  <c r="G48" i="5"/>
  <c r="C13" i="8" s="1"/>
  <c r="G13" i="6"/>
  <c r="G14" i="6" s="1"/>
  <c r="D12" i="8" l="1"/>
  <c r="E12" i="8" s="1"/>
  <c r="D12" i="15"/>
  <c r="E12" i="15" s="1"/>
  <c r="D12" i="10"/>
  <c r="E12" i="10" s="1"/>
  <c r="D12" i="14"/>
  <c r="E12" i="14" s="1"/>
  <c r="D13" i="8"/>
  <c r="E13" i="8" s="1"/>
  <c r="D13" i="10"/>
  <c r="E13" i="10" s="1"/>
  <c r="G15" i="6"/>
  <c r="C11" i="8" s="1"/>
  <c r="D13" i="14" l="1"/>
  <c r="E13" i="14" s="1"/>
  <c r="D13" i="15"/>
  <c r="E13" i="15" s="1"/>
  <c r="C14" i="8"/>
  <c r="C10" i="22" s="1"/>
  <c r="D10" i="22" l="1"/>
  <c r="D11" i="8"/>
  <c r="D14" i="8" s="1"/>
  <c r="D11" i="15"/>
  <c r="D14" i="15" s="1"/>
  <c r="C14" i="15"/>
  <c r="C13" i="22" s="1"/>
  <c r="D11" i="10"/>
  <c r="D14" i="10" s="1"/>
  <c r="C14" i="10"/>
  <c r="C11" i="22" s="1"/>
  <c r="D11" i="22" s="1"/>
  <c r="E11" i="22" s="1"/>
  <c r="D11" i="14"/>
  <c r="D14" i="14" s="1"/>
  <c r="C14" i="14"/>
  <c r="C12" i="22" s="1"/>
  <c r="D12" i="22" l="1"/>
  <c r="E12" i="22" s="1"/>
  <c r="D13" i="22"/>
  <c r="E13" i="22" s="1"/>
  <c r="C14" i="22"/>
  <c r="E10" i="22"/>
  <c r="E11" i="8"/>
  <c r="E14" i="8" s="1"/>
  <c r="E11" i="15"/>
  <c r="E14" i="15" s="1"/>
  <c r="E11" i="14"/>
  <c r="E14" i="14" s="1"/>
  <c r="E11" i="10"/>
  <c r="E14" i="10" s="1"/>
  <c r="D14" i="22" l="1"/>
  <c r="E14" i="22"/>
</calcChain>
</file>

<file path=xl/sharedStrings.xml><?xml version="1.0" encoding="utf-8"?>
<sst xmlns="http://schemas.openxmlformats.org/spreadsheetml/2006/main" count="830" uniqueCount="301">
  <si>
    <t>t</t>
  </si>
  <si>
    <t>Doprava rostlin a materiálů</t>
  </si>
  <si>
    <t>Doprava osob</t>
  </si>
  <si>
    <t>PŔÍPRAVA STANOVIŠTĚ</t>
  </si>
  <si>
    <t>VÝSADBA STROMU</t>
  </si>
  <si>
    <t>VÝSADBY KEŘOVÝCH SKUPIN</t>
  </si>
  <si>
    <t>Množství</t>
  </si>
  <si>
    <t>Mj</t>
  </si>
  <si>
    <t>Cena/Mj</t>
  </si>
  <si>
    <t>Cena/ks</t>
  </si>
  <si>
    <t xml:space="preserve"> Popis</t>
  </si>
  <si>
    <t>Popis</t>
  </si>
  <si>
    <t>Akce:</t>
  </si>
  <si>
    <t>Datum:</t>
  </si>
  <si>
    <t>Borka do stromových mís (vrstva 8 cm - jemná), 1 ks /0,08m3</t>
  </si>
  <si>
    <t>Borka do keřových záhonů (vrstva 8 cm - jemná)</t>
  </si>
  <si>
    <t>Borka do trvalkových záhonů (vrstva 8 cm - jemná)</t>
  </si>
  <si>
    <t>Cena celkem</t>
  </si>
  <si>
    <t>m2</t>
  </si>
  <si>
    <t>m3</t>
  </si>
  <si>
    <t>kg</t>
  </si>
  <si>
    <t>číslo</t>
  </si>
  <si>
    <t>Velikost</t>
  </si>
  <si>
    <t>Listnaté stromy</t>
  </si>
  <si>
    <t>Listnaté keře</t>
  </si>
  <si>
    <t>Mezisoučet</t>
  </si>
  <si>
    <t>Ztratné</t>
  </si>
  <si>
    <t>ks</t>
  </si>
  <si>
    <t>bm</t>
  </si>
  <si>
    <t>l</t>
  </si>
  <si>
    <t>č. položky</t>
  </si>
  <si>
    <t>R</t>
  </si>
  <si>
    <t>PŘÍPRAVA STANOVIŠTĚ</t>
  </si>
  <si>
    <t>VÝSADBA KEŘOVÝCH SKUPIN</t>
  </si>
  <si>
    <t>VÝSADBA TRVALEK</t>
  </si>
  <si>
    <t>Trvalky</t>
  </si>
  <si>
    <t>suma</t>
  </si>
  <si>
    <t>Dovoz vody pro zálivku rostlin na vzdálenost do 1000 m</t>
  </si>
  <si>
    <t xml:space="preserve">Taxon </t>
  </si>
  <si>
    <t>CELKEM ROSTLINNÝ MATERIÁL</t>
  </si>
  <si>
    <t>Výpočet</t>
  </si>
  <si>
    <t>Úvazek 1,8 m á 1 strom, na průřezu plochý</t>
  </si>
  <si>
    <t>Rákosová rohož výšky 1,8m, obal kmene listnatých stromů</t>
  </si>
  <si>
    <t xml:space="preserve">Voda zálivková - zálivka stromů 100 l/ks, opakování 2x </t>
  </si>
  <si>
    <t>Voda zálivková - zálivka keřových porostů, 40l/m2, opakování 2x</t>
  </si>
  <si>
    <t xml:space="preserve"> CELKEM OSTATNÍ MATERIÁL</t>
  </si>
  <si>
    <t>CELKEM PRÁCE</t>
  </si>
  <si>
    <t>Položka</t>
  </si>
  <si>
    <t>Kč bez DPH</t>
  </si>
  <si>
    <t>DPH 21%</t>
  </si>
  <si>
    <t>Kč CELKEM</t>
  </si>
  <si>
    <t>Rostlinný materiál</t>
  </si>
  <si>
    <t>Ostatní materiál</t>
  </si>
  <si>
    <t>CELKEM</t>
  </si>
  <si>
    <t>Zahradnické práce</t>
  </si>
  <si>
    <t>Acer platanoides</t>
  </si>
  <si>
    <t>počet ks</t>
  </si>
  <si>
    <t>Euonymus europaeus</t>
  </si>
  <si>
    <t>Philadelphus coronarius</t>
  </si>
  <si>
    <t>Číslo</t>
  </si>
  <si>
    <t>Povýsadbový řez stromů</t>
  </si>
  <si>
    <t>Dřevěné příčky půlené - délka 60 cm, 3ks /listnáč</t>
  </si>
  <si>
    <t>VÝSADBA OVOCNÉHO STROMU</t>
  </si>
  <si>
    <t>Hydrogel, pod stromy, 0,1kg/ks</t>
  </si>
  <si>
    <t>Tabletové hnojivo ke dřevinám - Silvamix, 20g/ks</t>
  </si>
  <si>
    <t>Pletivo pozinkované, vhodné k individuální ochraně dřevin, výška 1,6m, 1,8bm/ks</t>
  </si>
  <si>
    <t>Dřevěné příčky půlené - délka 40 cm, 3ks /strom</t>
  </si>
  <si>
    <t>Směrové kácení stromů s rozřezáním a odvětvením D kmene do 200 mm</t>
  </si>
  <si>
    <t>Obdělání půdy válením v rovině a svahu do 1:5</t>
  </si>
  <si>
    <t>Hnojení půdy umělým hnojivem na široko v rovině a svahu do 1:5</t>
  </si>
  <si>
    <t>Výsadba dřeviny s balem D do 0,6 m do jamky se zalitím v rovině a svahu do 1:5</t>
  </si>
  <si>
    <t>Ukotvení kmene dřevin třemi kůly D do 0,1 m délky do 2 m</t>
  </si>
  <si>
    <t>Ukotvení kmene dřevin třemi kůly D do 0,1 m délky do 3 m</t>
  </si>
  <si>
    <t>Mulčování rostlin kůrou tl. do 0,1 m v rovině a svahu do 1:5</t>
  </si>
  <si>
    <t>Odstranění pařezů D do 200 mm v rovině a svahu 1:5 s odklizením do 20 m a zasypáním jámy</t>
  </si>
  <si>
    <t>Řez stromu zdravotní o ploše koruny nad 90 do 120 m2 lezeckou technikou</t>
  </si>
  <si>
    <t>Řez stromu zdravotní o ploše koruny nad 210 do 240 m2 lezeckou technikou</t>
  </si>
  <si>
    <t>Hnojení půdy umělým hnojivem k jednotlivým rostlinám v rovině a svahu do 1:5 - HNOJIVO</t>
  </si>
  <si>
    <t>Hnojení půdy umělým hnojivem k jednotlivým rostlinám v rovině a svahu do 1:5 - HYDROGEL</t>
  </si>
  <si>
    <t>Zhotovení závlahové mísy dřevin D do 0,5 m v rovině nebo na svahu do 1:5</t>
  </si>
  <si>
    <t>Ochrana dřevin před okusem mechanicky pletivem v rovině a svahu do 1:5</t>
  </si>
  <si>
    <t>Zalití rostlin vodou přes 20m2, 50l/ks, opakování 2x</t>
  </si>
  <si>
    <t>Herbicid před výsadbou - Glyfosát (např.:Roundup), 0,0005l/m2, opakování 2x</t>
  </si>
  <si>
    <t>Vytyčení výsadeb s rozmístěním solitérních rostlin do 10 kusů</t>
  </si>
  <si>
    <t>Výsadba květin krytokořenných průměru kontejneru do 80 mm</t>
  </si>
  <si>
    <t>Vytýčení nutných inženýrských sítí</t>
  </si>
  <si>
    <t>Sadové úpravy vybraných lokalit v Tetíně</t>
  </si>
  <si>
    <t>Srpen 2023</t>
  </si>
  <si>
    <t xml:space="preserve">Ceny uvedené v rozpočtu zahrnují veškeré náklady potřebné k dokončení díla dle technické zprávy a grafických příloh, a to  </t>
  </si>
  <si>
    <t>v ostatních položkách.</t>
  </si>
  <si>
    <t>včetně nákladů režijních, dopravy, nákladů na zřízení staveniště apod. Pokud nějaká položka chybí, má se za to, že je rozpuštěna</t>
  </si>
  <si>
    <t>Crataegus x prunifolia 'Splendens'</t>
  </si>
  <si>
    <t>1+1+1+1</t>
  </si>
  <si>
    <t>Echinacea purpurea 'Magnus'</t>
  </si>
  <si>
    <t>K10*10*12</t>
  </si>
  <si>
    <t>Nepeta faassenii 'Dropmore Blue'</t>
  </si>
  <si>
    <t>Sedum telephium 'Herbstfreude'</t>
  </si>
  <si>
    <t>Ovocné stromy</t>
  </si>
  <si>
    <r>
      <rPr>
        <i/>
        <sz val="10"/>
        <rFont val="Calibri"/>
        <family val="2"/>
        <charset val="238"/>
        <scheme val="minor"/>
      </rPr>
      <t>Malus domestica</t>
    </r>
    <r>
      <rPr>
        <sz val="10"/>
        <rFont val="Calibri"/>
        <family val="2"/>
        <charset val="238"/>
        <scheme val="minor"/>
      </rPr>
      <t xml:space="preserve"> </t>
    </r>
    <r>
      <rPr>
        <i/>
        <sz val="10"/>
        <rFont val="Calibri"/>
        <family val="2"/>
        <charset val="238"/>
        <scheme val="minor"/>
      </rPr>
      <t>(výběr ovocné odrůdy bude upřesněn autorským dozorem, bude použito minimálně šest druhů např.: Matčino, Průsvitné letní, Studničné, Malinové holovouské, Panské, Daňkovo, Hájkova reneta, Gráfštýnské, Rubín, Ontario, Zvonkové, Studničné, ...)</t>
    </r>
  </si>
  <si>
    <t>polokmen, prostokořenný</t>
  </si>
  <si>
    <t>Prunus domestica (výběr ovocné odrůdy bude upřesněn autorským dozorem, budou použity minimálně čtyři druhy, např.: Hamanova, Ananasová česká, Malvazinka, Durancie, Chrudimská, Gabrovská, Wangenheimova, Anna Spath, Stanley, Špendlík, Katinka, Čačanská Lepotica, …)</t>
  </si>
  <si>
    <t>11+8</t>
  </si>
  <si>
    <t>Ok 12–14 cm, bal, nasazení 2m</t>
  </si>
  <si>
    <t>ok 12–14 cm, bal, nasazení 2 m</t>
  </si>
  <si>
    <t>Prunus avium 'Plena'</t>
  </si>
  <si>
    <t>Salix erythroflexuosa</t>
  </si>
  <si>
    <t>ok 8–10 cm, bal, nasazení 2 m</t>
  </si>
  <si>
    <t>Forsythia x intermedia</t>
  </si>
  <si>
    <t>40–60 cm, K3l</t>
  </si>
  <si>
    <t>Salix purpurea 'Gracilis'</t>
  </si>
  <si>
    <t>Swida stolonifera 'Kelseyi'</t>
  </si>
  <si>
    <t>30–40 cm, K1l</t>
  </si>
  <si>
    <t>Viburnum opulus 'Roseum'</t>
  </si>
  <si>
    <t>Ligularia clivorum 'Desdemona'</t>
  </si>
  <si>
    <t>Alchemilla mollis 'Irish Silk'</t>
  </si>
  <si>
    <t>Spiraea betulifolia</t>
  </si>
  <si>
    <t>20–30 cm, K1l</t>
  </si>
  <si>
    <t>Chrysanthemum maximum 'Rijnsburg Glory'</t>
  </si>
  <si>
    <t>Lavandula angustifolia 'Hidcote'</t>
  </si>
  <si>
    <t>Papaver orientale 'Brillant'</t>
  </si>
  <si>
    <t>13+8</t>
  </si>
  <si>
    <t>28+11</t>
  </si>
  <si>
    <t>14+13+13+ 12+11</t>
  </si>
  <si>
    <t>LOKALITA NÁVES ROZPOČET – ZAHRADNICKÉ PRÁCE</t>
  </si>
  <si>
    <t>Č. položky</t>
  </si>
  <si>
    <t>2 ks (č. 3, 4)</t>
  </si>
  <si>
    <t>Likvidace dřevní hmoty</t>
  </si>
  <si>
    <t>1 ks (č. 9)</t>
  </si>
  <si>
    <t>1 ks (č. 5)</t>
  </si>
  <si>
    <t>Rozprostření ornice tl. vrstvy do 200 mm pl. do 100 m2 v rovině nebo ve svahu do 1:5 strojně</t>
  </si>
  <si>
    <t>13,5 m2</t>
  </si>
  <si>
    <t>13,5 m2*0,2 m</t>
  </si>
  <si>
    <t>13,5 m2*0,0005 l*2</t>
  </si>
  <si>
    <r>
      <t xml:space="preserve">Chemické odplevelení před založením kultury postřikem na široko v rovině a svahu do 1:5 ručně, </t>
    </r>
    <r>
      <rPr>
        <i/>
        <sz val="10"/>
        <rFont val="Calibri"/>
        <family val="2"/>
        <charset val="238"/>
        <scheme val="minor"/>
      </rPr>
      <t>opakování 2x celoplošně</t>
    </r>
  </si>
  <si>
    <t>13,5 m2*2</t>
  </si>
  <si>
    <t>Sejmutí kamenného mulče</t>
  </si>
  <si>
    <r>
      <t xml:space="preserve">Chemické odplevelení před založením kultury postřikem na široko              v rovině a svahu do 1:5 ručně, </t>
    </r>
    <r>
      <rPr>
        <i/>
        <sz val="10"/>
        <rFont val="Calibri"/>
        <family val="2"/>
        <charset val="238"/>
        <scheme val="minor"/>
      </rPr>
      <t>opakování 2x celoplošně</t>
    </r>
  </si>
  <si>
    <t>Ornice, tl. 20cm (trvalkové výsadby)</t>
  </si>
  <si>
    <t>LOKALITA SOCHY VE VIDONI ROZPOČET – ZAHRADNICKÉ PRÁCE</t>
  </si>
  <si>
    <t>(26+6,5) m2*0,0005 l*2</t>
  </si>
  <si>
    <r>
      <t xml:space="preserve">Herbicid před výsadbou - Glyfosát (např.:Roundup), 0,0005l/m2, </t>
    </r>
    <r>
      <rPr>
        <i/>
        <sz val="10"/>
        <rFont val="Calibri"/>
        <family val="2"/>
        <charset val="238"/>
        <scheme val="minor"/>
      </rPr>
      <t>opakování 2x celoplošně</t>
    </r>
  </si>
  <si>
    <r>
      <t>Obdělání půdy hrabáním v rovině a svahu do 1:5,</t>
    </r>
    <r>
      <rPr>
        <i/>
        <sz val="10"/>
        <rFont val="Calibri"/>
        <family val="2"/>
        <charset val="238"/>
        <scheme val="minor"/>
      </rPr>
      <t xml:space="preserve"> opakování 2x celoplošně</t>
    </r>
  </si>
  <si>
    <r>
      <t xml:space="preserve">Chemické odplevelení před založením kultury postřikem na široko                   v rovině a svahu do 1:5 ručně, </t>
    </r>
    <r>
      <rPr>
        <i/>
        <sz val="10"/>
        <rFont val="Calibri"/>
        <family val="2"/>
        <charset val="238"/>
        <scheme val="minor"/>
      </rPr>
      <t>opakování 2x celoplošně</t>
    </r>
  </si>
  <si>
    <t>(9,5+19,5) m2*2</t>
  </si>
  <si>
    <t>(9,5+19,5) m2</t>
  </si>
  <si>
    <r>
      <t xml:space="preserve">Obdělání půdy hrabáním v rovině a svahu do 1:5, </t>
    </r>
    <r>
      <rPr>
        <i/>
        <sz val="10"/>
        <rFont val="Calibri"/>
        <family val="2"/>
        <charset val="238"/>
        <scheme val="minor"/>
      </rPr>
      <t>opakování 2x celoplošně</t>
    </r>
  </si>
  <si>
    <t>Obdělání půdy kultivátorováním v rovině a svahu do 1:5</t>
  </si>
  <si>
    <t>Ornice, tl. 20 cm</t>
  </si>
  <si>
    <t>(9,5+19,5) m2*0,2 m</t>
  </si>
  <si>
    <t>(9,5+19,5) m2*0,0005 l*2</t>
  </si>
  <si>
    <t>Hloubení jamek bez výměny půdy zeminy tř. 1 až 4 objem do 0,4 m3            v rovině a svahu do 1:5</t>
  </si>
  <si>
    <t>(1+1+1+1) ks*0,04 kg/1000</t>
  </si>
  <si>
    <t>(1+1+1+1) ks*0,3 kg/1000</t>
  </si>
  <si>
    <t>Zhotovení obalu z rákosové nebo kokosové rohože výšky 1,8 m v rovině        a svahu do 1:5</t>
  </si>
  <si>
    <t>(1+1+1+1) m2</t>
  </si>
  <si>
    <t>(1+1+1+1) ks*100 l*2/1000</t>
  </si>
  <si>
    <r>
      <t xml:space="preserve">Zalití rostlin vodou přes 20m2, 100l/ks, </t>
    </r>
    <r>
      <rPr>
        <i/>
        <sz val="10"/>
        <rFont val="Calibri"/>
        <family val="2"/>
        <charset val="238"/>
        <scheme val="minor"/>
      </rPr>
      <t>opakování 2x</t>
    </r>
  </si>
  <si>
    <r>
      <t xml:space="preserve">Dovoz vody pro zálivku rostlin na vzdálenost do 1000 m, </t>
    </r>
    <r>
      <rPr>
        <i/>
        <sz val="10"/>
        <rFont val="Calibri"/>
        <family val="2"/>
        <charset val="238"/>
        <scheme val="minor"/>
      </rPr>
      <t>opakování 2x</t>
    </r>
  </si>
  <si>
    <t>Tabletové hnojivo ke dřevinám - Silvamix, 40 g/ks</t>
  </si>
  <si>
    <t>Hydrogel, pod stromy, 0,3 kg/ks</t>
  </si>
  <si>
    <t>(1+1+1+1) ks*0,3 kg</t>
  </si>
  <si>
    <t>(1+1+1+1) ks*0,04 kg</t>
  </si>
  <si>
    <t>Kůly dřevěné, kotvení listnáčů, 3 ks/ks, soustružené kůly s fazetou, průřez kruh, tl. 8cm, délka 2,5 m</t>
  </si>
  <si>
    <t>(1+1+1+1) ks*3 ks</t>
  </si>
  <si>
    <t>(1+1+1+1) ks*1,8 m</t>
  </si>
  <si>
    <t>(1+1+1+1) ks*1 ks</t>
  </si>
  <si>
    <t>(1+1+1+1) ks*0,08 m3</t>
  </si>
  <si>
    <t>(1+1+1+1) ks*100 l*2</t>
  </si>
  <si>
    <t>Borka do stromových mís (vrstva 8 cm - jemná), 1 ks /0,08 m3</t>
  </si>
  <si>
    <t>Vytyčení výsadeb zapojených nebo v záhonu plochy do 100 m2                     s rozmístěním rostlin ve sponu</t>
  </si>
  <si>
    <t>Založení záhonu v rovině a svahu do 1:5 zemina tř. 1 a 2</t>
  </si>
  <si>
    <t>Hloubení jamky pro výsadbu s výměnou 50 % půdy zeminy tř. 1 až 4 objem do 0,002 m3 v rovině a svahu do 1:5</t>
  </si>
  <si>
    <t>30+24+24 ks</t>
  </si>
  <si>
    <t>13,5 m2*0,05 kg/1000</t>
  </si>
  <si>
    <t>13,5 m2*40 l*2/1000</t>
  </si>
  <si>
    <r>
      <t xml:space="preserve">Zalití rostlin vodou přes 20 m2, 40 l/m2, </t>
    </r>
    <r>
      <rPr>
        <i/>
        <sz val="10"/>
        <rFont val="Calibri"/>
        <family val="2"/>
        <charset val="238"/>
        <scheme val="minor"/>
      </rPr>
      <t>opakování 2x</t>
    </r>
  </si>
  <si>
    <r>
      <t xml:space="preserve">Voda zálivková - zálivka trvalkových porostů, 40 l/m2, </t>
    </r>
    <r>
      <rPr>
        <i/>
        <sz val="10"/>
        <rFont val="Calibri"/>
        <family val="2"/>
        <charset val="238"/>
        <scheme val="minor"/>
      </rPr>
      <t>opakování 2x</t>
    </r>
  </si>
  <si>
    <t>Hnojivo k trvalkových výsadbách - NPK, 50 g NPK/m2</t>
  </si>
  <si>
    <t>Zahradnický substrát pod trvalky, 1 l/ks</t>
  </si>
  <si>
    <t>(30+24+24) ks*0,001 l</t>
  </si>
  <si>
    <t>13,5 m2*0,05 kg</t>
  </si>
  <si>
    <t>13,5 m2*0,08 m3</t>
  </si>
  <si>
    <t>13,5 m2*40 l*2</t>
  </si>
  <si>
    <t>Kůly dřevěné, kotvení, 3 ks/ks, soustružené kůly s fazetou, průřez kruh, tl. 6 cm, délka dle výšky nasazení stromu</t>
  </si>
  <si>
    <t>(32+11+8) ks*0,1 kg</t>
  </si>
  <si>
    <t>(32+11+8) ks*0,02 kg</t>
  </si>
  <si>
    <t>(32+11+8) ks*3 ks</t>
  </si>
  <si>
    <t>(32+11+8) ks*1,8 m</t>
  </si>
  <si>
    <t>(32+11+8) ks*1,8 bm</t>
  </si>
  <si>
    <t>(32+11+8) ks*0,08 m3</t>
  </si>
  <si>
    <t>(32+11+8) ks*50 l*2</t>
  </si>
  <si>
    <r>
      <t xml:space="preserve">Voda zálivková - zálivka stromů 50 l/ks, </t>
    </r>
    <r>
      <rPr>
        <i/>
        <sz val="10"/>
        <rFont val="Calibri"/>
        <family val="2"/>
        <charset val="238"/>
        <scheme val="minor"/>
      </rPr>
      <t xml:space="preserve">opakování 2x </t>
    </r>
  </si>
  <si>
    <t>Hloubení jamek bez výměny půdy zeminy tř. 1 až 4 objem do 0,4 m3      v rovině a svahu do 1:5</t>
  </si>
  <si>
    <t>Výsadba stromu bez balu do jamky výška kmene do 1,8 m v rovině        a svahu do 1:5</t>
  </si>
  <si>
    <t>Hnojení půdy umělým hnojivem k jednotlivým rostlinám v rovině        a svahu do 1:5 - HNOJIVO</t>
  </si>
  <si>
    <t>(32+11+8) ks*0,02 kg/1000</t>
  </si>
  <si>
    <t>(32+11+8) ks*0,1 kg/1000</t>
  </si>
  <si>
    <t>32+11+8 m2</t>
  </si>
  <si>
    <t>(32+11+8) ks*50 l*2/1000</t>
  </si>
  <si>
    <t>Výsadba dřeviny s balem D do 0,6 m do jamky se zalitím v rovině              a svahu do 1:5</t>
  </si>
  <si>
    <t>Hnojení půdy umělým hnojivem k jednotlivým rostlinám v rovině            a svahu do 1:5 - HNOJIVO</t>
  </si>
  <si>
    <t>Hnojení půdy umělým hnojivem k jednotlivým rostlinám v rovině                 a svahu do 1:5 - HYDROGEL</t>
  </si>
  <si>
    <t>Zhotovení obalu z rákosové nebo kokosové rohože výšky 1,8 m v rovině a svahu do 1:5</t>
  </si>
  <si>
    <r>
      <t xml:space="preserve">Zalití rostlin vodou přes 20 m2, 100 l/ks, </t>
    </r>
    <r>
      <rPr>
        <i/>
        <sz val="10"/>
        <rFont val="Calibri"/>
        <family val="2"/>
        <charset val="238"/>
        <scheme val="minor"/>
      </rPr>
      <t>opakování 2x</t>
    </r>
  </si>
  <si>
    <t>Hloubení jamek bez výměny půdy zeminy tř. 1 až 4 objem do 0,4 m3           v rovině a svahu do 1:5</t>
  </si>
  <si>
    <t>Kůly dřevěné, kotvení listnáčů, 3 ks/ks, soustružené kůly s fazetou, průřez kruh, tl. 8 cm, délka 2,5 m</t>
  </si>
  <si>
    <r>
      <t xml:space="preserve">Voda zálivková - zálivka stromů 100 l/ks, </t>
    </r>
    <r>
      <rPr>
        <i/>
        <sz val="10"/>
        <rFont val="Calibri"/>
        <family val="2"/>
        <charset val="238"/>
        <scheme val="minor"/>
      </rPr>
      <t xml:space="preserve">opakování 2x </t>
    </r>
  </si>
  <si>
    <t>Borka do stromových mís (vrstva 8 cm - jemná), 1 ks/0,08 m3</t>
  </si>
  <si>
    <t>Dřevěné příčky půlené - délka 60 cm, 3ks/listnáč</t>
  </si>
  <si>
    <t>26 m2</t>
  </si>
  <si>
    <t>7+6+5+4+3+1 ks</t>
  </si>
  <si>
    <t>Výsadba dřeviny s balem D do 0,1 m do jamky se zalitím v rovině              a svahu do 1:5</t>
  </si>
  <si>
    <t>26 m2*0,05 kg/1000</t>
  </si>
  <si>
    <t>26 m2*40 l*2/1000</t>
  </si>
  <si>
    <r>
      <t xml:space="preserve">Zalití rostlin vodou přes 20m2, 40l/m2, </t>
    </r>
    <r>
      <rPr>
        <i/>
        <sz val="10"/>
        <rFont val="Calibri"/>
        <family val="2"/>
        <charset val="238"/>
        <scheme val="minor"/>
      </rPr>
      <t>opakování 2x</t>
    </r>
  </si>
  <si>
    <t>Hnojivo ke keřovým výsadbám - NPK, 50 g NPK/m2</t>
  </si>
  <si>
    <t>26 m2*0,05 kg</t>
  </si>
  <si>
    <t>26 m2*0,08 m</t>
  </si>
  <si>
    <t>26 m2*40 l*2</t>
  </si>
  <si>
    <t>6,5 m2</t>
  </si>
  <si>
    <t>26+10 ks</t>
  </si>
  <si>
    <t>6,5 m2*0,05 kg/1000</t>
  </si>
  <si>
    <t>6,5 m2*40 l*2/1000</t>
  </si>
  <si>
    <t>(26+10) ks*0,001 l</t>
  </si>
  <si>
    <t>6,5 m2*0,05 kg</t>
  </si>
  <si>
    <t>6,5 m2*0,08 m3</t>
  </si>
  <si>
    <t>6,5 m2*40 l*2</t>
  </si>
  <si>
    <t>9,5 m2</t>
  </si>
  <si>
    <t>13+8 ks</t>
  </si>
  <si>
    <t>9,5 m2*0,05 kg/1000</t>
  </si>
  <si>
    <t>9,5 m2*40 l*2/1000</t>
  </si>
  <si>
    <t>19,5 m2</t>
  </si>
  <si>
    <t>Vytyčení výsadeb zapojených nebo v záhonu plochy přes 10 do 100 m2      s rozmístěním rostlin ve sponu</t>
  </si>
  <si>
    <t>28+15+14+13+13+12+11+11 ks</t>
  </si>
  <si>
    <t>19,5 m2*0,05 kg/1000</t>
  </si>
  <si>
    <t>19,5 m2*40 l*2/1000</t>
  </si>
  <si>
    <t>Vytyčení výsadeb zapojených nebo v záhonu plochy přes 8 do 10 m2            s rozmístěním rostlin ve sponu</t>
  </si>
  <si>
    <t>Hloubení jamek bez výměny půdy zeminy tř. 1 až 4 objem do 0,005 m3   v rovině a svahu do 1:5</t>
  </si>
  <si>
    <t>9,5 m2*0,05 kg</t>
  </si>
  <si>
    <t>9,5 m2*0,08 m</t>
  </si>
  <si>
    <t>9,5 m2*40 l*2</t>
  </si>
  <si>
    <t>(28+15+14+13+13+12+11+11) ks*0,001 l</t>
  </si>
  <si>
    <t>19,5 m2*0,05 kg</t>
  </si>
  <si>
    <t>19,5 m2*0,08 m3</t>
  </si>
  <si>
    <t>19,5 m2*40 l*2</t>
  </si>
  <si>
    <t>Sejmutí vyžilé ornice uvnitř pískovcového ohraničení u křížku                      a pomníku obětem 1. světové války</t>
  </si>
  <si>
    <t>Vytyčení výsadeb zapojených nebo v záhonu plochy do 100 m2                  s rozmístěním rostlin ve sponu</t>
  </si>
  <si>
    <t>Vytyčení výsadeb zapojených nebo v záhonu plochy do 10 m2                      s rozmístěním rostlin ve sponu</t>
  </si>
  <si>
    <t>32+11+8 ks</t>
  </si>
  <si>
    <t>1+1+1+1 ks</t>
  </si>
  <si>
    <t>1+1+1+1 m2</t>
  </si>
  <si>
    <t>Lokalita</t>
  </si>
  <si>
    <t>NÁVES</t>
  </si>
  <si>
    <t>ROZPOČET – ROSTLINNÝ MATERIÁL</t>
  </si>
  <si>
    <t>ROZPOČET – OSTATNÍ MATERIÁL</t>
  </si>
  <si>
    <t xml:space="preserve">Lokalita </t>
  </si>
  <si>
    <t>ASANACE A PĚSTEBNÍ OPATŘENÍ</t>
  </si>
  <si>
    <t>ROZPOČET – SUMARIZACE</t>
  </si>
  <si>
    <t>TRAVNATÁ CESTA</t>
  </si>
  <si>
    <t>ROZPOČET – ZAHRADNICKÉ PRÁCE</t>
  </si>
  <si>
    <t>RYBNÍČEK</t>
  </si>
  <si>
    <t xml:space="preserve"> ROZPOČET – SUMARIZACE</t>
  </si>
  <si>
    <t>(26+6,5) m2*2</t>
  </si>
  <si>
    <t>(26+6,5) m2</t>
  </si>
  <si>
    <t>SOCHY VE VIDONI</t>
  </si>
  <si>
    <t>LOKALITA NÁVES</t>
  </si>
  <si>
    <t>LOKALITA TRAVNATÁ CESTA</t>
  </si>
  <si>
    <t>LOKALITA RYBNÍČEK</t>
  </si>
  <si>
    <t>LOKALITA SOCHY VE VIDONI</t>
  </si>
  <si>
    <t>ROZPOČET – CELKOVÁ SUMARIZACE</t>
  </si>
  <si>
    <t>NEŽIVÉ PRVKY</t>
  </si>
  <si>
    <t>Stromová akátová lavička, výroba, dodávka a montáž, popis viz TZ</t>
  </si>
  <si>
    <t>129ks</t>
  </si>
  <si>
    <t xml:space="preserve">Dubové (alt.akátové) kůly, celková délka 1,7m, pr.12cm, včetně natlučení do země, odkorněné </t>
  </si>
  <si>
    <t>Pískovcový lem (obrubník) v délce 5,2bm, šíře 20cm, dodávka, montáž, doprava</t>
  </si>
  <si>
    <t>5,2bm</t>
  </si>
  <si>
    <t>11,8bm</t>
  </si>
  <si>
    <t>Pískovcový obrubník okolo výsadby u druhého křížku, dodávka, montáž a doprava</t>
  </si>
  <si>
    <t>Jehličnaté stromy</t>
  </si>
  <si>
    <t>Pseudotsuga menziesii</t>
  </si>
  <si>
    <t>250-300cm, bal</t>
  </si>
  <si>
    <t>5 ks*0,3 kg</t>
  </si>
  <si>
    <t>5 ks*0,04 kg</t>
  </si>
  <si>
    <t>4 ks*3 ks</t>
  </si>
  <si>
    <t>5 ks*1,8 m</t>
  </si>
  <si>
    <t>5 ks*100 l*2</t>
  </si>
  <si>
    <t>4 ks*1 ks</t>
  </si>
  <si>
    <t>5ks*0,08 m3</t>
  </si>
  <si>
    <t>Kůly dřevěné, kotvení jehličnanů, 1ks/ks, soustružené kůly s fazetou, průřez kruh, tl. 8 cm, délka 2,5 m</t>
  </si>
  <si>
    <t>1ks*1ks</t>
  </si>
  <si>
    <t>5ks</t>
  </si>
  <si>
    <t>5 ks*0,04 kg/1000</t>
  </si>
  <si>
    <t>5 ks*0,3 kg/1000</t>
  </si>
  <si>
    <t>4 ks</t>
  </si>
  <si>
    <t>4 m2</t>
  </si>
  <si>
    <t>5 ks</t>
  </si>
  <si>
    <t>5 m2</t>
  </si>
  <si>
    <t>5 ks*100 l*2/1000</t>
  </si>
  <si>
    <t>4ks</t>
  </si>
  <si>
    <t>Ukotvení kmene dřevin v rovině nebo na svahu do 1:5 jedním kůlem D do 0,1 m délky přes 2 do 3 m</t>
  </si>
  <si>
    <t>1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</si>
</sst>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  <numFmt numFmtId="165" formatCode="#,##0.00_ ;\-#,##0.00\ "/>
  </numFmts>
  <fonts count="22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21" fillId="0" borderId="0" applyFont="0" applyFill="0" applyBorder="0" applyAlignment="0" applyProtection="0"/>
  </cellStyleXfs>
  <cellXfs count="18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vertical="center"/>
    </xf>
    <xf numFmtId="0" fontId="10" fillId="4" borderId="5" xfId="0" applyFont="1" applyFill="1" applyBorder="1" applyAlignment="1">
      <alignment horizontal="center" vertical="top" wrapText="1"/>
    </xf>
    <xf numFmtId="0" fontId="10" fillId="4" borderId="6" xfId="0" applyFont="1" applyFill="1" applyBorder="1" applyAlignment="1">
      <alignment horizontal="center" vertical="top" wrapText="1"/>
    </xf>
    <xf numFmtId="0" fontId="10" fillId="4" borderId="6" xfId="0" applyFont="1" applyFill="1" applyBorder="1" applyAlignment="1">
      <alignment horizontal="center" vertical="center" wrapText="1"/>
    </xf>
    <xf numFmtId="49" fontId="10" fillId="4" borderId="16" xfId="0" applyNumberFormat="1" applyFont="1" applyFill="1" applyBorder="1" applyAlignment="1">
      <alignment horizontal="center" vertical="center"/>
    </xf>
    <xf numFmtId="0" fontId="10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14" xfId="0" applyNumberFormat="1" applyFont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vertical="center" wrapText="1"/>
    </xf>
    <xf numFmtId="164" fontId="10" fillId="4" borderId="7" xfId="0" applyNumberFormat="1" applyFont="1" applyFill="1" applyBorder="1" applyAlignment="1">
      <alignment horizontal="center" vertical="center" wrapText="1"/>
    </xf>
    <xf numFmtId="164" fontId="10" fillId="4" borderId="17" xfId="0" applyNumberFormat="1" applyFont="1" applyFill="1" applyBorder="1" applyAlignment="1">
      <alignment horizontal="center" vertical="center"/>
    </xf>
    <xf numFmtId="0" fontId="11" fillId="0" borderId="0" xfId="0" applyFont="1"/>
    <xf numFmtId="0" fontId="7" fillId="0" borderId="0" xfId="0" applyFont="1" applyAlignment="1">
      <alignment vertical="center"/>
    </xf>
    <xf numFmtId="0" fontId="7" fillId="4" borderId="20" xfId="0" applyFont="1" applyFill="1" applyBorder="1" applyAlignment="1">
      <alignment horizontal="center" vertical="top" wrapText="1"/>
    </xf>
    <xf numFmtId="0" fontId="7" fillId="4" borderId="21" xfId="0" applyFont="1" applyFill="1" applyBorder="1" applyAlignment="1">
      <alignment horizontal="center" vertical="top" wrapText="1"/>
    </xf>
    <xf numFmtId="49" fontId="7" fillId="4" borderId="6" xfId="0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7" fillId="0" borderId="0" xfId="0" applyFont="1"/>
    <xf numFmtId="0" fontId="4" fillId="3" borderId="19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vertical="top" wrapText="1"/>
    </xf>
    <xf numFmtId="0" fontId="3" fillId="3" borderId="14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/>
    </xf>
    <xf numFmtId="4" fontId="3" fillId="3" borderId="14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0" fontId="7" fillId="3" borderId="2" xfId="0" applyFont="1" applyFill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top" wrapText="1"/>
    </xf>
    <xf numFmtId="0" fontId="7" fillId="0" borderId="9" xfId="0" applyFont="1" applyBorder="1" applyAlignment="1">
      <alignment vertical="top" wrapText="1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4" fontId="3" fillId="0" borderId="14" xfId="1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top"/>
    </xf>
    <xf numFmtId="49" fontId="7" fillId="4" borderId="10" xfId="0" applyNumberFormat="1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vertical="top"/>
    </xf>
    <xf numFmtId="49" fontId="7" fillId="3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/>
    </xf>
    <xf numFmtId="49" fontId="4" fillId="0" borderId="2" xfId="0" applyNumberFormat="1" applyFont="1" applyBorder="1" applyAlignment="1">
      <alignment horizontal="center" vertical="center" wrapText="1"/>
    </xf>
    <xf numFmtId="49" fontId="12" fillId="3" borderId="2" xfId="0" applyNumberFormat="1" applyFont="1" applyFill="1" applyBorder="1" applyAlignment="1">
      <alignment horizontal="center" vertical="center" wrapText="1"/>
    </xf>
    <xf numFmtId="4" fontId="7" fillId="3" borderId="14" xfId="0" applyNumberFormat="1" applyFont="1" applyFill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" fontId="3" fillId="0" borderId="15" xfId="0" applyNumberFormat="1" applyFont="1" applyBorder="1" applyAlignment="1">
      <alignment horizontal="center" vertical="center"/>
    </xf>
    <xf numFmtId="0" fontId="10" fillId="4" borderId="10" xfId="0" applyFont="1" applyFill="1" applyBorder="1" applyAlignment="1">
      <alignment vertical="top"/>
    </xf>
    <xf numFmtId="49" fontId="10" fillId="4" borderId="10" xfId="0" applyNumberFormat="1" applyFont="1" applyFill="1" applyBorder="1" applyAlignment="1">
      <alignment horizontal="center" vertical="center" wrapText="1"/>
    </xf>
    <xf numFmtId="4" fontId="10" fillId="4" borderId="12" xfId="0" applyNumberFormat="1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top" wrapText="1"/>
    </xf>
    <xf numFmtId="0" fontId="10" fillId="4" borderId="7" xfId="0" applyFont="1" applyFill="1" applyBorder="1" applyAlignment="1">
      <alignment vertical="top" wrapText="1"/>
    </xf>
    <xf numFmtId="0" fontId="10" fillId="4" borderId="7" xfId="0" applyFont="1" applyFill="1" applyBorder="1" applyAlignment="1">
      <alignment horizontal="center" vertical="center" wrapText="1"/>
    </xf>
    <xf numFmtId="49" fontId="10" fillId="4" borderId="7" xfId="0" applyNumberFormat="1" applyFont="1" applyFill="1" applyBorder="1" applyAlignment="1">
      <alignment horizontal="center" vertical="center"/>
    </xf>
    <xf numFmtId="4" fontId="10" fillId="4" borderId="7" xfId="0" applyNumberFormat="1" applyFont="1" applyFill="1" applyBorder="1" applyAlignment="1">
      <alignment horizontal="center" vertical="center"/>
    </xf>
    <xf numFmtId="4" fontId="10" fillId="4" borderId="17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7" fillId="4" borderId="10" xfId="0" applyFont="1" applyFill="1" applyBorder="1" applyAlignment="1">
      <alignment horizontal="left" vertical="center" wrapText="1"/>
    </xf>
    <xf numFmtId="49" fontId="12" fillId="4" borderId="10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3" fillId="2" borderId="14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4" fontId="3" fillId="2" borderId="14" xfId="0" applyNumberFormat="1" applyFont="1" applyFill="1" applyBorder="1" applyAlignment="1">
      <alignment horizontal="center" vertical="center" wrapText="1"/>
    </xf>
    <xf numFmtId="0" fontId="13" fillId="0" borderId="0" xfId="0" applyFont="1"/>
    <xf numFmtId="9" fontId="8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4" borderId="1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left" vertical="center" wrapText="1"/>
    </xf>
    <xf numFmtId="2" fontId="10" fillId="4" borderId="10" xfId="0" applyNumberFormat="1" applyFont="1" applyFill="1" applyBorder="1" applyAlignment="1">
      <alignment horizontal="center" vertical="center" wrapText="1"/>
    </xf>
    <xf numFmtId="2" fontId="14" fillId="4" borderId="10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3" borderId="2" xfId="0" applyFont="1" applyFill="1" applyBorder="1" applyAlignment="1">
      <alignment horizontal="center" vertical="center" wrapText="1"/>
    </xf>
    <xf numFmtId="4" fontId="18" fillId="4" borderId="10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vertical="center" wrapText="1"/>
    </xf>
    <xf numFmtId="0" fontId="1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3" fillId="3" borderId="1" xfId="0" applyFont="1" applyFill="1" applyBorder="1" applyAlignment="1">
      <alignment horizontal="center" vertical="top" wrapText="1"/>
    </xf>
    <xf numFmtId="0" fontId="15" fillId="4" borderId="18" xfId="0" applyFont="1" applyFill="1" applyBorder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7" fillId="4" borderId="18" xfId="0" applyFont="1" applyFill="1" applyBorder="1" applyAlignment="1">
      <alignment horizontal="center" vertical="top" wrapText="1"/>
    </xf>
    <xf numFmtId="0" fontId="20" fillId="0" borderId="0" xfId="0" applyFont="1" applyAlignment="1">
      <alignment vertical="center" wrapText="1"/>
    </xf>
    <xf numFmtId="8" fontId="1" fillId="0" borderId="0" xfId="0" applyNumberFormat="1" applyFont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 wrapText="1"/>
    </xf>
    <xf numFmtId="9" fontId="15" fillId="0" borderId="0" xfId="0" applyNumberFormat="1" applyFont="1" applyAlignment="1">
      <alignment horizontal="center" vertical="center"/>
    </xf>
    <xf numFmtId="0" fontId="13" fillId="2" borderId="9" xfId="0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center" vertical="center" wrapText="1"/>
    </xf>
    <xf numFmtId="4" fontId="13" fillId="2" borderId="22" xfId="0" applyNumberFormat="1" applyFont="1" applyFill="1" applyBorder="1" applyAlignment="1">
      <alignment horizontal="center" vertical="center" wrapText="1"/>
    </xf>
    <xf numFmtId="4" fontId="3" fillId="0" borderId="2" xfId="2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7" fillId="3" borderId="13" xfId="0" applyFont="1" applyFill="1" applyBorder="1" applyAlignment="1">
      <alignment horizontal="center" vertical="center"/>
    </xf>
    <xf numFmtId="0" fontId="7" fillId="4" borderId="26" xfId="0" applyFont="1" applyFill="1" applyBorder="1" applyAlignment="1">
      <alignment horizontal="center" vertical="center" wrapText="1"/>
    </xf>
    <xf numFmtId="49" fontId="7" fillId="4" borderId="21" xfId="0" applyNumberFormat="1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top" wrapText="1"/>
    </xf>
    <xf numFmtId="49" fontId="7" fillId="3" borderId="2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/>
    </xf>
    <xf numFmtId="3" fontId="3" fillId="0" borderId="11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49" fontId="10" fillId="5" borderId="0" xfId="0" applyNumberFormat="1" applyFont="1" applyFill="1" applyAlignment="1">
      <alignment horizontal="left" vertical="center"/>
    </xf>
    <xf numFmtId="49" fontId="10" fillId="5" borderId="0" xfId="0" applyNumberFormat="1" applyFont="1" applyFill="1" applyAlignment="1">
      <alignment vertical="center" wrapText="1"/>
    </xf>
    <xf numFmtId="165" fontId="3" fillId="0" borderId="2" xfId="2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9" fontId="11" fillId="5" borderId="0" xfId="0" applyNumberFormat="1" applyFont="1" applyFill="1" applyAlignment="1">
      <alignment horizontal="left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justify" vertical="center" wrapText="1"/>
    </xf>
    <xf numFmtId="164" fontId="8" fillId="0" borderId="1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</cellXfs>
  <cellStyles count="3">
    <cellStyle name="Měna" xfId="2" builtinId="4"/>
    <cellStyle name="Normální" xfId="0" builtinId="0"/>
    <cellStyle name="Procenta" xfId="1" builtinId="5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tabSelected="1" zoomScaleNormal="100" workbookViewId="0">
      <selection activeCell="B3" sqref="B3"/>
    </sheetView>
  </sheetViews>
  <sheetFormatPr defaultColWidth="9.109375" defaultRowHeight="14.4" x14ac:dyDescent="0.3"/>
  <cols>
    <col min="1" max="1" width="10.6640625" style="6" customWidth="1"/>
    <col min="2" max="2" width="42.6640625" style="6" customWidth="1"/>
    <col min="3" max="3" width="19.5546875" style="7" customWidth="1"/>
    <col min="4" max="4" width="20.6640625" style="7" customWidth="1"/>
    <col min="5" max="5" width="27" style="7" customWidth="1"/>
    <col min="6" max="6" width="9.109375" style="6"/>
    <col min="7" max="7" width="11.44140625" style="6" bestFit="1" customWidth="1"/>
    <col min="8" max="16384" width="9.109375" style="6"/>
  </cols>
  <sheetData>
    <row r="1" spans="1:5" ht="18" x14ac:dyDescent="0.35">
      <c r="B1" s="27" t="s">
        <v>269</v>
      </c>
    </row>
    <row r="2" spans="1:5" ht="14.25" customHeight="1" x14ac:dyDescent="0.3">
      <c r="A2" s="7" t="s">
        <v>12</v>
      </c>
      <c r="B2" s="124" t="s">
        <v>86</v>
      </c>
      <c r="C2" s="8"/>
    </row>
    <row r="3" spans="1:5" ht="15" customHeight="1" x14ac:dyDescent="0.3">
      <c r="A3" s="7" t="s">
        <v>13</v>
      </c>
      <c r="B3" s="124"/>
      <c r="C3" s="8"/>
    </row>
    <row r="4" spans="1:5" ht="15" customHeight="1" x14ac:dyDescent="0.3">
      <c r="A4" s="7"/>
      <c r="B4" s="8"/>
      <c r="C4" s="8"/>
    </row>
    <row r="5" spans="1:5" s="12" customFormat="1" ht="15" customHeight="1" x14ac:dyDescent="0.3">
      <c r="A5" s="9" t="s">
        <v>88</v>
      </c>
      <c r="B5" s="10"/>
      <c r="C5" s="10"/>
      <c r="D5" s="11"/>
      <c r="E5" s="11"/>
    </row>
    <row r="6" spans="1:5" s="12" customFormat="1" ht="15" customHeight="1" x14ac:dyDescent="0.3">
      <c r="A6" s="9" t="s">
        <v>90</v>
      </c>
      <c r="B6" s="10"/>
      <c r="C6" s="10"/>
      <c r="D6" s="11"/>
      <c r="E6" s="11"/>
    </row>
    <row r="7" spans="1:5" s="12" customFormat="1" ht="15" customHeight="1" x14ac:dyDescent="0.3">
      <c r="A7" s="9" t="s">
        <v>89</v>
      </c>
      <c r="B7" s="10"/>
      <c r="C7" s="10"/>
      <c r="D7" s="11"/>
      <c r="E7" s="11"/>
    </row>
    <row r="8" spans="1:5" ht="15" thickBot="1" x14ac:dyDescent="0.35">
      <c r="A8" s="13"/>
    </row>
    <row r="9" spans="1:5" s="18" customFormat="1" x14ac:dyDescent="0.3">
      <c r="A9" s="14" t="s">
        <v>59</v>
      </c>
      <c r="B9" s="15" t="s">
        <v>47</v>
      </c>
      <c r="C9" s="16" t="s">
        <v>48</v>
      </c>
      <c r="D9" s="16" t="s">
        <v>49</v>
      </c>
      <c r="E9" s="17" t="s">
        <v>50</v>
      </c>
    </row>
    <row r="10" spans="1:5" ht="30" customHeight="1" x14ac:dyDescent="0.3">
      <c r="A10" s="19">
        <v>1</v>
      </c>
      <c r="B10" s="20" t="s">
        <v>265</v>
      </c>
      <c r="C10" s="21">
        <f>'1.1 Sumarizace'!$C$14</f>
        <v>0</v>
      </c>
      <c r="D10" s="21">
        <f>0.21*C10</f>
        <v>0</v>
      </c>
      <c r="E10" s="22">
        <f>C10+D10</f>
        <v>0</v>
      </c>
    </row>
    <row r="11" spans="1:5" ht="30" customHeight="1" x14ac:dyDescent="0.3">
      <c r="A11" s="19">
        <v>2</v>
      </c>
      <c r="B11" s="20" t="s">
        <v>266</v>
      </c>
      <c r="C11" s="21">
        <f>'2.1 Sumarizace'!$C$14</f>
        <v>0</v>
      </c>
      <c r="D11" s="21">
        <f>0.21*C11</f>
        <v>0</v>
      </c>
      <c r="E11" s="22">
        <f>C11+D11</f>
        <v>0</v>
      </c>
    </row>
    <row r="12" spans="1:5" ht="31.5" customHeight="1" x14ac:dyDescent="0.3">
      <c r="A12" s="19">
        <v>3</v>
      </c>
      <c r="B12" s="20" t="s">
        <v>267</v>
      </c>
      <c r="C12" s="21">
        <f>'3.1 Sumarizace'!$C$14</f>
        <v>0</v>
      </c>
      <c r="D12" s="21">
        <f>0.21*C12</f>
        <v>0</v>
      </c>
      <c r="E12" s="22">
        <f>C12+D12</f>
        <v>0</v>
      </c>
    </row>
    <row r="13" spans="1:5" ht="31.5" customHeight="1" x14ac:dyDescent="0.3">
      <c r="A13" s="177">
        <v>4</v>
      </c>
      <c r="B13" s="178" t="s">
        <v>268</v>
      </c>
      <c r="C13" s="179">
        <f>'4.1 Sumarizace'!$C$14</f>
        <v>0</v>
      </c>
      <c r="D13" s="21">
        <f>0.21*C13</f>
        <v>0</v>
      </c>
      <c r="E13" s="22">
        <f>C13+D13</f>
        <v>0</v>
      </c>
    </row>
    <row r="14" spans="1:5" ht="30.75" customHeight="1" thickBot="1" x14ac:dyDescent="0.35">
      <c r="A14" s="23"/>
      <c r="B14" s="24" t="s">
        <v>53</v>
      </c>
      <c r="C14" s="25">
        <f>SUM(C10:C13)</f>
        <v>0</v>
      </c>
      <c r="D14" s="25">
        <f>SUM(D10:D13)</f>
        <v>0</v>
      </c>
      <c r="E14" s="26">
        <f>SUM(E10:E13)</f>
        <v>0</v>
      </c>
    </row>
    <row r="15" spans="1:5" ht="15.9" customHeight="1" x14ac:dyDescent="0.3">
      <c r="E15" s="8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5"/>
  <sheetViews>
    <sheetView zoomScaleNormal="100" workbookViewId="0">
      <selection activeCell="B4" sqref="B4"/>
    </sheetView>
  </sheetViews>
  <sheetFormatPr defaultColWidth="9.109375" defaultRowHeight="14.4" x14ac:dyDescent="0.3"/>
  <cols>
    <col min="1" max="1" width="10.6640625" style="6" customWidth="1"/>
    <col min="2" max="2" width="42.6640625" style="6" customWidth="1"/>
    <col min="3" max="3" width="19.5546875" style="7" customWidth="1"/>
    <col min="4" max="4" width="20.6640625" style="7" customWidth="1"/>
    <col min="5" max="5" width="27" style="7" customWidth="1"/>
    <col min="6" max="6" width="9.109375" style="6"/>
    <col min="7" max="7" width="11.44140625" style="6" bestFit="1" customWidth="1"/>
    <col min="8" max="16384" width="9.109375" style="6"/>
  </cols>
  <sheetData>
    <row r="1" spans="1:5" ht="18" x14ac:dyDescent="0.35">
      <c r="B1" s="27" t="s">
        <v>261</v>
      </c>
    </row>
    <row r="2" spans="1:5" ht="14.25" customHeight="1" x14ac:dyDescent="0.3">
      <c r="A2" s="7" t="s">
        <v>12</v>
      </c>
      <c r="B2" s="124" t="s">
        <v>86</v>
      </c>
      <c r="C2" s="8"/>
    </row>
    <row r="3" spans="1:5" ht="14.25" customHeight="1" x14ac:dyDescent="0.3">
      <c r="A3" s="7" t="s">
        <v>251</v>
      </c>
      <c r="B3" s="176" t="s">
        <v>260</v>
      </c>
      <c r="C3" s="8"/>
    </row>
    <row r="4" spans="1:5" ht="15" customHeight="1" x14ac:dyDescent="0.3">
      <c r="A4" s="7" t="s">
        <v>13</v>
      </c>
      <c r="B4" s="124"/>
      <c r="C4" s="8"/>
    </row>
    <row r="5" spans="1:5" ht="15" customHeight="1" x14ac:dyDescent="0.3">
      <c r="A5" s="7"/>
      <c r="B5" s="8"/>
      <c r="C5" s="8"/>
    </row>
    <row r="6" spans="1:5" s="12" customFormat="1" ht="15" customHeight="1" x14ac:dyDescent="0.3">
      <c r="A6" s="9" t="s">
        <v>88</v>
      </c>
      <c r="B6" s="10"/>
      <c r="C6" s="10"/>
      <c r="D6" s="11"/>
      <c r="E6" s="11"/>
    </row>
    <row r="7" spans="1:5" s="12" customFormat="1" ht="15" customHeight="1" x14ac:dyDescent="0.3">
      <c r="A7" s="9" t="s">
        <v>90</v>
      </c>
      <c r="B7" s="10"/>
      <c r="C7" s="10"/>
      <c r="D7" s="11"/>
      <c r="E7" s="11"/>
    </row>
    <row r="8" spans="1:5" s="12" customFormat="1" ht="15" customHeight="1" x14ac:dyDescent="0.3">
      <c r="A8" s="9" t="s">
        <v>89</v>
      </c>
      <c r="B8" s="10"/>
      <c r="C8" s="10"/>
      <c r="D8" s="11"/>
      <c r="E8" s="11"/>
    </row>
    <row r="9" spans="1:5" ht="15" thickBot="1" x14ac:dyDescent="0.35">
      <c r="A9" s="13"/>
    </row>
    <row r="10" spans="1:5" s="18" customFormat="1" x14ac:dyDescent="0.3">
      <c r="A10" s="14" t="s">
        <v>59</v>
      </c>
      <c r="B10" s="15" t="s">
        <v>47</v>
      </c>
      <c r="C10" s="16" t="s">
        <v>48</v>
      </c>
      <c r="D10" s="16" t="s">
        <v>49</v>
      </c>
      <c r="E10" s="17" t="s">
        <v>50</v>
      </c>
    </row>
    <row r="11" spans="1:5" ht="30" customHeight="1" x14ac:dyDescent="0.3">
      <c r="A11" s="19">
        <v>1</v>
      </c>
      <c r="B11" s="20" t="s">
        <v>51</v>
      </c>
      <c r="C11" s="21">
        <f>'3.2 Rostliny'!$G$25</f>
        <v>0</v>
      </c>
      <c r="D11" s="21">
        <f>0.21*C11</f>
        <v>0</v>
      </c>
      <c r="E11" s="22">
        <f>C11+D11</f>
        <v>0</v>
      </c>
    </row>
    <row r="12" spans="1:5" ht="30" customHeight="1" x14ac:dyDescent="0.3">
      <c r="A12" s="19">
        <v>2</v>
      </c>
      <c r="B12" s="20" t="s">
        <v>52</v>
      </c>
      <c r="C12" s="21">
        <f>'3.3 Ostatní materiál'!$G$28</f>
        <v>0</v>
      </c>
      <c r="D12" s="21">
        <f>0.21*C12</f>
        <v>0</v>
      </c>
      <c r="E12" s="22">
        <f>C12+D12</f>
        <v>0</v>
      </c>
    </row>
    <row r="13" spans="1:5" ht="31.5" customHeight="1" x14ac:dyDescent="0.3">
      <c r="A13" s="19">
        <v>3</v>
      </c>
      <c r="B13" s="20" t="s">
        <v>54</v>
      </c>
      <c r="C13" s="21">
        <f>'3.4 Práce'!$G$47</f>
        <v>0</v>
      </c>
      <c r="D13" s="21">
        <f>0.21*C13</f>
        <v>0</v>
      </c>
      <c r="E13" s="22">
        <f>C13+D13</f>
        <v>0</v>
      </c>
    </row>
    <row r="14" spans="1:5" ht="30.75" customHeight="1" thickBot="1" x14ac:dyDescent="0.35">
      <c r="A14" s="23"/>
      <c r="B14" s="24" t="s">
        <v>53</v>
      </c>
      <c r="C14" s="25">
        <f>SUM(C11:C13)</f>
        <v>0</v>
      </c>
      <c r="D14" s="25">
        <f>SUM(D11:D13)</f>
        <v>0</v>
      </c>
      <c r="E14" s="26">
        <f>SUM(E11:E13)</f>
        <v>0</v>
      </c>
    </row>
    <row r="15" spans="1:5" ht="15.9" customHeight="1" x14ac:dyDescent="0.3">
      <c r="E15" s="8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26"/>
  <sheetViews>
    <sheetView zoomScaleNormal="100" workbookViewId="0">
      <selection activeCell="F8" sqref="F8:F23"/>
    </sheetView>
  </sheetViews>
  <sheetFormatPr defaultColWidth="9.109375" defaultRowHeight="13.8" x14ac:dyDescent="0.3"/>
  <cols>
    <col min="1" max="1" width="11.33203125" style="1" customWidth="1"/>
    <col min="2" max="2" width="36.88671875" style="1" customWidth="1"/>
    <col min="3" max="3" width="17.5546875" style="2" customWidth="1"/>
    <col min="4" max="4" width="10.5546875" style="2" customWidth="1"/>
    <col min="5" max="5" width="12.6640625" style="2" customWidth="1"/>
    <col min="6" max="6" width="12.44140625" style="2" customWidth="1"/>
    <col min="7" max="7" width="17" style="2" customWidth="1"/>
    <col min="8" max="16384" width="9.109375" style="1"/>
  </cols>
  <sheetData>
    <row r="1" spans="1:7" ht="18" x14ac:dyDescent="0.35">
      <c r="B1" s="27" t="s">
        <v>253</v>
      </c>
    </row>
    <row r="2" spans="1:7" s="6" customFormat="1" ht="14.4" x14ac:dyDescent="0.3">
      <c r="A2" s="7" t="s">
        <v>12</v>
      </c>
      <c r="B2" s="124" t="s">
        <v>86</v>
      </c>
      <c r="C2" s="8"/>
      <c r="D2" s="7"/>
      <c r="E2" s="7"/>
      <c r="F2" s="7"/>
      <c r="G2" s="7"/>
    </row>
    <row r="3" spans="1:7" s="6" customFormat="1" ht="14.4" x14ac:dyDescent="0.3">
      <c r="A3" s="7" t="s">
        <v>251</v>
      </c>
      <c r="B3" s="169" t="s">
        <v>260</v>
      </c>
      <c r="C3" s="8"/>
      <c r="D3" s="7"/>
      <c r="E3" s="7"/>
      <c r="F3" s="7"/>
      <c r="G3" s="7"/>
    </row>
    <row r="4" spans="1:7" s="6" customFormat="1" ht="14.4" x14ac:dyDescent="0.3">
      <c r="A4" s="7" t="s">
        <v>13</v>
      </c>
      <c r="B4" s="124"/>
      <c r="C4" s="8"/>
      <c r="D4" s="7"/>
      <c r="E4" s="7"/>
      <c r="F4" s="7"/>
      <c r="G4" s="7"/>
    </row>
    <row r="5" spans="1:7" ht="14.4" thickBot="1" x14ac:dyDescent="0.35">
      <c r="A5" s="28"/>
    </row>
    <row r="6" spans="1:7" s="34" customFormat="1" x14ac:dyDescent="0.3">
      <c r="A6" s="29" t="s">
        <v>59</v>
      </c>
      <c r="B6" s="30" t="s">
        <v>38</v>
      </c>
      <c r="C6" s="148" t="s">
        <v>22</v>
      </c>
      <c r="D6" s="147" t="s">
        <v>40</v>
      </c>
      <c r="E6" s="31" t="s">
        <v>56</v>
      </c>
      <c r="F6" s="32" t="s">
        <v>9</v>
      </c>
      <c r="G6" s="33" t="s">
        <v>17</v>
      </c>
    </row>
    <row r="7" spans="1:7" x14ac:dyDescent="0.3">
      <c r="A7" s="43"/>
      <c r="B7" s="44" t="s">
        <v>23</v>
      </c>
      <c r="C7" s="45"/>
      <c r="D7" s="35"/>
      <c r="E7" s="36"/>
      <c r="F7" s="46"/>
      <c r="G7" s="47"/>
    </row>
    <row r="8" spans="1:7" s="145" customFormat="1" ht="27.6" x14ac:dyDescent="0.25">
      <c r="A8" s="5">
        <v>1</v>
      </c>
      <c r="B8" s="144" t="s">
        <v>55</v>
      </c>
      <c r="C8" s="39" t="s">
        <v>103</v>
      </c>
      <c r="D8" s="40">
        <v>1</v>
      </c>
      <c r="E8" s="61">
        <v>1</v>
      </c>
      <c r="F8" s="49"/>
      <c r="G8" s="42">
        <f>E8*F8</f>
        <v>0</v>
      </c>
    </row>
    <row r="9" spans="1:7" s="145" customFormat="1" ht="27.6" x14ac:dyDescent="0.25">
      <c r="A9" s="5">
        <v>2</v>
      </c>
      <c r="B9" s="144" t="s">
        <v>104</v>
      </c>
      <c r="C9" s="39" t="s">
        <v>103</v>
      </c>
      <c r="D9" s="40">
        <v>2</v>
      </c>
      <c r="E9" s="61">
        <v>2</v>
      </c>
      <c r="F9" s="49"/>
      <c r="G9" s="42">
        <f t="shared" ref="G9:G10" si="0">E9*F9</f>
        <v>0</v>
      </c>
    </row>
    <row r="10" spans="1:7" s="145" customFormat="1" ht="27.6" x14ac:dyDescent="0.25">
      <c r="A10" s="5">
        <v>3</v>
      </c>
      <c r="B10" s="144" t="s">
        <v>105</v>
      </c>
      <c r="C10" s="39" t="s">
        <v>106</v>
      </c>
      <c r="D10" s="40">
        <v>1</v>
      </c>
      <c r="E10" s="61">
        <v>1</v>
      </c>
      <c r="F10" s="49"/>
      <c r="G10" s="42">
        <f t="shared" si="0"/>
        <v>0</v>
      </c>
    </row>
    <row r="11" spans="1:7" x14ac:dyDescent="0.3">
      <c r="A11" s="43"/>
      <c r="B11" s="44" t="s">
        <v>278</v>
      </c>
      <c r="C11" s="45"/>
      <c r="D11" s="35"/>
      <c r="E11" s="36"/>
      <c r="F11" s="46"/>
      <c r="G11" s="47"/>
    </row>
    <row r="12" spans="1:7" s="145" customFormat="1" x14ac:dyDescent="0.25">
      <c r="A12" s="5">
        <v>4</v>
      </c>
      <c r="B12" s="144" t="s">
        <v>279</v>
      </c>
      <c r="C12" s="39" t="s">
        <v>280</v>
      </c>
      <c r="D12" s="40">
        <v>1</v>
      </c>
      <c r="E12" s="61">
        <v>1</v>
      </c>
      <c r="F12" s="49"/>
      <c r="G12" s="42">
        <f>E12*F12</f>
        <v>0</v>
      </c>
    </row>
    <row r="13" spans="1:7" x14ac:dyDescent="0.3">
      <c r="A13" s="43"/>
      <c r="B13" s="50" t="s">
        <v>24</v>
      </c>
      <c r="C13" s="45"/>
      <c r="D13" s="35"/>
      <c r="E13" s="36"/>
      <c r="F13" s="46"/>
      <c r="G13" s="47"/>
    </row>
    <row r="14" spans="1:7" x14ac:dyDescent="0.3">
      <c r="A14" s="38">
        <v>5</v>
      </c>
      <c r="B14" s="143" t="s">
        <v>57</v>
      </c>
      <c r="C14" s="39" t="s">
        <v>108</v>
      </c>
      <c r="D14" s="40">
        <v>6</v>
      </c>
      <c r="E14" s="146">
        <v>6</v>
      </c>
      <c r="F14" s="49"/>
      <c r="G14" s="42">
        <f t="shared" ref="G14:G19" si="1">E14*F14</f>
        <v>0</v>
      </c>
    </row>
    <row r="15" spans="1:7" x14ac:dyDescent="0.3">
      <c r="A15" s="38">
        <v>6</v>
      </c>
      <c r="B15" s="143" t="s">
        <v>107</v>
      </c>
      <c r="C15" s="39" t="s">
        <v>108</v>
      </c>
      <c r="D15" s="40">
        <v>7</v>
      </c>
      <c r="E15" s="146">
        <v>7</v>
      </c>
      <c r="F15" s="49"/>
      <c r="G15" s="42">
        <f t="shared" si="1"/>
        <v>0</v>
      </c>
    </row>
    <row r="16" spans="1:7" x14ac:dyDescent="0.3">
      <c r="A16" s="38">
        <v>7</v>
      </c>
      <c r="B16" s="143" t="s">
        <v>58</v>
      </c>
      <c r="C16" s="39" t="s">
        <v>108</v>
      </c>
      <c r="D16" s="40">
        <v>5</v>
      </c>
      <c r="E16" s="146">
        <v>5</v>
      </c>
      <c r="F16" s="49"/>
      <c r="G16" s="42">
        <f t="shared" si="1"/>
        <v>0</v>
      </c>
    </row>
    <row r="17" spans="1:7" x14ac:dyDescent="0.3">
      <c r="A17" s="38">
        <v>8</v>
      </c>
      <c r="B17" s="143" t="s">
        <v>109</v>
      </c>
      <c r="C17" s="39" t="s">
        <v>108</v>
      </c>
      <c r="D17" s="40">
        <v>3</v>
      </c>
      <c r="E17" s="146">
        <v>3</v>
      </c>
      <c r="F17" s="49"/>
      <c r="G17" s="42">
        <f t="shared" si="1"/>
        <v>0</v>
      </c>
    </row>
    <row r="18" spans="1:7" x14ac:dyDescent="0.3">
      <c r="A18" s="38">
        <v>9</v>
      </c>
      <c r="B18" s="143" t="s">
        <v>110</v>
      </c>
      <c r="C18" s="39" t="s">
        <v>111</v>
      </c>
      <c r="D18" s="40">
        <v>4</v>
      </c>
      <c r="E18" s="146">
        <v>4</v>
      </c>
      <c r="F18" s="49"/>
      <c r="G18" s="42">
        <f t="shared" si="1"/>
        <v>0</v>
      </c>
    </row>
    <row r="19" spans="1:7" x14ac:dyDescent="0.3">
      <c r="A19" s="38">
        <v>10</v>
      </c>
      <c r="B19" s="143" t="s">
        <v>112</v>
      </c>
      <c r="C19" s="39" t="s">
        <v>108</v>
      </c>
      <c r="D19" s="40">
        <v>1</v>
      </c>
      <c r="E19" s="146">
        <v>1</v>
      </c>
      <c r="F19" s="49"/>
      <c r="G19" s="42">
        <f t="shared" si="1"/>
        <v>0</v>
      </c>
    </row>
    <row r="20" spans="1:7" x14ac:dyDescent="0.3">
      <c r="A20" s="43"/>
      <c r="B20" s="50" t="s">
        <v>35</v>
      </c>
      <c r="C20" s="45"/>
      <c r="D20" s="35"/>
      <c r="E20" s="36"/>
      <c r="F20" s="46"/>
      <c r="G20" s="47"/>
    </row>
    <row r="21" spans="1:7" x14ac:dyDescent="0.3">
      <c r="A21" s="38">
        <v>11</v>
      </c>
      <c r="B21" s="143" t="s">
        <v>114</v>
      </c>
      <c r="C21" s="39" t="s">
        <v>94</v>
      </c>
      <c r="D21" s="40">
        <v>26</v>
      </c>
      <c r="E21" s="146">
        <v>26</v>
      </c>
      <c r="F21" s="49"/>
      <c r="G21" s="42">
        <f>E21*F21</f>
        <v>0</v>
      </c>
    </row>
    <row r="22" spans="1:7" ht="14.4" thickBot="1" x14ac:dyDescent="0.35">
      <c r="A22" s="51">
        <v>12</v>
      </c>
      <c r="B22" s="149" t="s">
        <v>113</v>
      </c>
      <c r="C22" s="52" t="s">
        <v>94</v>
      </c>
      <c r="D22" s="40">
        <v>10</v>
      </c>
      <c r="E22" s="146">
        <v>10</v>
      </c>
      <c r="F22" s="49"/>
      <c r="G22" s="42">
        <f t="shared" ref="G22" si="2">E22*F22</f>
        <v>0</v>
      </c>
    </row>
    <row r="23" spans="1:7" x14ac:dyDescent="0.3">
      <c r="A23" s="53"/>
      <c r="B23" s="54" t="s">
        <v>25</v>
      </c>
      <c r="C23" s="55"/>
      <c r="D23" s="56"/>
      <c r="E23" s="57"/>
      <c r="F23" s="58"/>
      <c r="G23" s="59">
        <f>SUM(G7:G22)</f>
        <v>0</v>
      </c>
    </row>
    <row r="24" spans="1:7" x14ac:dyDescent="0.3">
      <c r="A24" s="38"/>
      <c r="B24" s="60" t="s">
        <v>26</v>
      </c>
      <c r="C24" s="61"/>
      <c r="D24" s="62">
        <v>0.05</v>
      </c>
      <c r="E24" s="41"/>
      <c r="F24" s="49"/>
      <c r="G24" s="63">
        <f>0.05*G23</f>
        <v>0</v>
      </c>
    </row>
    <row r="25" spans="1:7" s="6" customFormat="1" ht="15" thickBot="1" x14ac:dyDescent="0.35">
      <c r="A25" s="85"/>
      <c r="B25" s="86" t="s">
        <v>39</v>
      </c>
      <c r="C25" s="87"/>
      <c r="D25" s="87"/>
      <c r="E25" s="88"/>
      <c r="F25" s="89"/>
      <c r="G25" s="90">
        <f>SUM(G23:G24)</f>
        <v>0</v>
      </c>
    </row>
    <row r="26" spans="1:7" x14ac:dyDescent="0.3">
      <c r="E26" s="64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32"/>
  <sheetViews>
    <sheetView zoomScaleNormal="100" workbookViewId="0">
      <selection activeCell="F8" sqref="F8:F27"/>
    </sheetView>
  </sheetViews>
  <sheetFormatPr defaultColWidth="9.109375" defaultRowHeight="13.8" x14ac:dyDescent="0.3"/>
  <cols>
    <col min="1" max="1" width="8.88671875" style="126" customWidth="1"/>
    <col min="2" max="2" width="56.44140625" style="1" customWidth="1"/>
    <col min="3" max="3" width="10.5546875" style="2" customWidth="1"/>
    <col min="4" max="4" width="13.5546875" style="2" customWidth="1"/>
    <col min="5" max="5" width="12.6640625" style="2" customWidth="1"/>
    <col min="6" max="6" width="12.44140625" style="117" customWidth="1"/>
    <col min="7" max="7" width="17" style="2" customWidth="1"/>
    <col min="8" max="16384" width="9.109375" style="1"/>
  </cols>
  <sheetData>
    <row r="1" spans="1:7" ht="18" x14ac:dyDescent="0.35">
      <c r="B1" s="27" t="s">
        <v>254</v>
      </c>
    </row>
    <row r="2" spans="1:7" s="6" customFormat="1" ht="14.4" x14ac:dyDescent="0.3">
      <c r="A2" s="7" t="s">
        <v>12</v>
      </c>
      <c r="B2" s="124" t="s">
        <v>86</v>
      </c>
      <c r="C2" s="7"/>
      <c r="D2" s="7"/>
      <c r="E2" s="7"/>
      <c r="F2" s="118"/>
      <c r="G2" s="7"/>
    </row>
    <row r="3" spans="1:7" s="6" customFormat="1" ht="14.4" x14ac:dyDescent="0.3">
      <c r="A3" s="7" t="s">
        <v>251</v>
      </c>
      <c r="B3" s="169" t="s">
        <v>260</v>
      </c>
      <c r="C3" s="7"/>
      <c r="D3" s="7"/>
      <c r="E3" s="7"/>
      <c r="F3" s="118"/>
      <c r="G3" s="7"/>
    </row>
    <row r="4" spans="1:7" s="6" customFormat="1" ht="14.4" x14ac:dyDescent="0.3">
      <c r="A4" s="7" t="s">
        <v>13</v>
      </c>
      <c r="B4" s="124"/>
      <c r="C4" s="7"/>
      <c r="D4" s="7"/>
      <c r="E4" s="7"/>
      <c r="F4" s="118"/>
      <c r="G4" s="7"/>
    </row>
    <row r="5" spans="1:7" s="3" customFormat="1" ht="12.6" thickBot="1" x14ac:dyDescent="0.3">
      <c r="A5" s="132"/>
      <c r="C5" s="4"/>
      <c r="D5" s="4"/>
      <c r="E5" s="4"/>
      <c r="F5" s="119"/>
      <c r="G5" s="4"/>
    </row>
    <row r="6" spans="1:7" ht="14.4" thickBot="1" x14ac:dyDescent="0.35">
      <c r="A6" s="133" t="s">
        <v>59</v>
      </c>
      <c r="B6" s="67" t="s">
        <v>10</v>
      </c>
      <c r="C6" s="68" t="s">
        <v>7</v>
      </c>
      <c r="D6" s="68" t="s">
        <v>40</v>
      </c>
      <c r="E6" s="69" t="s">
        <v>6</v>
      </c>
      <c r="F6" s="69" t="s">
        <v>8</v>
      </c>
      <c r="G6" s="70" t="s">
        <v>17</v>
      </c>
    </row>
    <row r="7" spans="1:7" x14ac:dyDescent="0.3">
      <c r="A7" s="43"/>
      <c r="B7" s="71" t="s">
        <v>32</v>
      </c>
      <c r="C7" s="72"/>
      <c r="D7" s="72"/>
      <c r="E7" s="73"/>
      <c r="F7" s="120"/>
      <c r="G7" s="37"/>
    </row>
    <row r="8" spans="1:7" s="145" customFormat="1" ht="27.6" x14ac:dyDescent="0.25">
      <c r="A8" s="5">
        <v>1</v>
      </c>
      <c r="B8" s="156" t="s">
        <v>140</v>
      </c>
      <c r="C8" s="48" t="s">
        <v>29</v>
      </c>
      <c r="D8" s="75" t="s">
        <v>139</v>
      </c>
      <c r="E8" s="61">
        <v>3.2500000000000001E-2</v>
      </c>
      <c r="F8" s="123"/>
      <c r="G8" s="42">
        <f t="shared" ref="G8:G21" si="0">E8*F8</f>
        <v>0</v>
      </c>
    </row>
    <row r="9" spans="1:7" x14ac:dyDescent="0.3">
      <c r="A9" s="43"/>
      <c r="B9" s="71" t="s">
        <v>4</v>
      </c>
      <c r="C9" s="72"/>
      <c r="D9" s="76"/>
      <c r="E9" s="73"/>
      <c r="F9" s="73"/>
      <c r="G9" s="77"/>
    </row>
    <row r="10" spans="1:7" s="145" customFormat="1" x14ac:dyDescent="0.25">
      <c r="A10" s="5">
        <v>2</v>
      </c>
      <c r="B10" s="155" t="s">
        <v>159</v>
      </c>
      <c r="C10" s="48" t="s">
        <v>20</v>
      </c>
      <c r="D10" s="75" t="s">
        <v>281</v>
      </c>
      <c r="E10" s="61">
        <v>1.5</v>
      </c>
      <c r="F10" s="49"/>
      <c r="G10" s="42">
        <f t="shared" ref="G10" si="1">E10*F10</f>
        <v>0</v>
      </c>
    </row>
    <row r="11" spans="1:7" s="145" customFormat="1" x14ac:dyDescent="0.25">
      <c r="A11" s="5">
        <v>3</v>
      </c>
      <c r="B11" s="155" t="s">
        <v>158</v>
      </c>
      <c r="C11" s="48" t="s">
        <v>20</v>
      </c>
      <c r="D11" s="75" t="s">
        <v>282</v>
      </c>
      <c r="E11" s="61">
        <v>0.2</v>
      </c>
      <c r="F11" s="78"/>
      <c r="G11" s="42">
        <f t="shared" si="0"/>
        <v>0</v>
      </c>
    </row>
    <row r="12" spans="1:7" s="145" customFormat="1" ht="27.6" x14ac:dyDescent="0.25">
      <c r="A12" s="5">
        <v>4</v>
      </c>
      <c r="B12" s="156" t="s">
        <v>205</v>
      </c>
      <c r="C12" s="48" t="s">
        <v>27</v>
      </c>
      <c r="D12" s="75" t="s">
        <v>283</v>
      </c>
      <c r="E12" s="61">
        <v>12</v>
      </c>
      <c r="F12" s="78"/>
      <c r="G12" s="42">
        <f t="shared" si="0"/>
        <v>0</v>
      </c>
    </row>
    <row r="13" spans="1:7" s="145" customFormat="1" x14ac:dyDescent="0.25">
      <c r="A13" s="5">
        <v>5</v>
      </c>
      <c r="B13" s="155" t="s">
        <v>208</v>
      </c>
      <c r="C13" s="48" t="s">
        <v>27</v>
      </c>
      <c r="D13" s="75" t="s">
        <v>283</v>
      </c>
      <c r="E13" s="61">
        <v>12</v>
      </c>
      <c r="F13" s="78"/>
      <c r="G13" s="42">
        <f t="shared" si="0"/>
        <v>0</v>
      </c>
    </row>
    <row r="14" spans="1:7" s="145" customFormat="1" ht="27.6" x14ac:dyDescent="0.25">
      <c r="A14" s="5">
        <v>6</v>
      </c>
      <c r="B14" s="156" t="s">
        <v>288</v>
      </c>
      <c r="C14" s="48" t="s">
        <v>27</v>
      </c>
      <c r="D14" s="75" t="s">
        <v>289</v>
      </c>
      <c r="E14" s="61">
        <v>1</v>
      </c>
      <c r="F14" s="78"/>
      <c r="G14" s="42">
        <f t="shared" si="0"/>
        <v>0</v>
      </c>
    </row>
    <row r="15" spans="1:7" s="145" customFormat="1" x14ac:dyDescent="0.25">
      <c r="A15" s="5">
        <v>7</v>
      </c>
      <c r="B15" s="155" t="s">
        <v>41</v>
      </c>
      <c r="C15" s="48" t="s">
        <v>28</v>
      </c>
      <c r="D15" s="75" t="s">
        <v>284</v>
      </c>
      <c r="E15" s="61">
        <v>9</v>
      </c>
      <c r="F15" s="78"/>
      <c r="G15" s="42">
        <f t="shared" si="0"/>
        <v>0</v>
      </c>
    </row>
    <row r="16" spans="1:7" s="145" customFormat="1" x14ac:dyDescent="0.25">
      <c r="A16" s="5">
        <v>8</v>
      </c>
      <c r="B16" s="155" t="s">
        <v>42</v>
      </c>
      <c r="C16" s="48" t="s">
        <v>27</v>
      </c>
      <c r="D16" s="75" t="s">
        <v>286</v>
      </c>
      <c r="E16" s="61">
        <v>4</v>
      </c>
      <c r="F16" s="78"/>
      <c r="G16" s="42">
        <f t="shared" si="0"/>
        <v>0</v>
      </c>
    </row>
    <row r="17" spans="1:7" s="145" customFormat="1" x14ac:dyDescent="0.25">
      <c r="A17" s="5">
        <v>9</v>
      </c>
      <c r="B17" s="155" t="s">
        <v>207</v>
      </c>
      <c r="C17" s="48" t="s">
        <v>19</v>
      </c>
      <c r="D17" s="75" t="s">
        <v>287</v>
      </c>
      <c r="E17" s="61">
        <v>0.4</v>
      </c>
      <c r="F17" s="78"/>
      <c r="G17" s="42">
        <f>E17*F17</f>
        <v>0</v>
      </c>
    </row>
    <row r="18" spans="1:7" s="145" customFormat="1" x14ac:dyDescent="0.25">
      <c r="A18" s="5">
        <v>10</v>
      </c>
      <c r="B18" s="155" t="s">
        <v>206</v>
      </c>
      <c r="C18" s="48" t="s">
        <v>29</v>
      </c>
      <c r="D18" s="75" t="s">
        <v>285</v>
      </c>
      <c r="E18" s="168">
        <v>1000</v>
      </c>
      <c r="F18" s="78"/>
      <c r="G18" s="42">
        <f>E18*F18</f>
        <v>0</v>
      </c>
    </row>
    <row r="19" spans="1:7" x14ac:dyDescent="0.3">
      <c r="A19" s="128"/>
      <c r="B19" s="71" t="s">
        <v>33</v>
      </c>
      <c r="C19" s="72"/>
      <c r="D19" s="76"/>
      <c r="E19" s="73"/>
      <c r="F19" s="73"/>
      <c r="G19" s="77"/>
    </row>
    <row r="20" spans="1:7" x14ac:dyDescent="0.3">
      <c r="A20" s="38">
        <v>11</v>
      </c>
      <c r="B20" s="74" t="s">
        <v>215</v>
      </c>
      <c r="C20" s="48" t="s">
        <v>20</v>
      </c>
      <c r="D20" s="75" t="s">
        <v>216</v>
      </c>
      <c r="E20" s="61">
        <v>1.3</v>
      </c>
      <c r="F20" s="78"/>
      <c r="G20" s="42">
        <f t="shared" si="0"/>
        <v>0</v>
      </c>
    </row>
    <row r="21" spans="1:7" x14ac:dyDescent="0.3">
      <c r="A21" s="38">
        <v>12</v>
      </c>
      <c r="B21" s="74" t="s">
        <v>15</v>
      </c>
      <c r="C21" s="48" t="s">
        <v>19</v>
      </c>
      <c r="D21" s="75" t="s">
        <v>217</v>
      </c>
      <c r="E21" s="61">
        <v>2.08</v>
      </c>
      <c r="F21" s="78"/>
      <c r="G21" s="42">
        <f t="shared" si="0"/>
        <v>0</v>
      </c>
    </row>
    <row r="22" spans="1:7" x14ac:dyDescent="0.3">
      <c r="A22" s="38">
        <v>13</v>
      </c>
      <c r="B22" s="74" t="s">
        <v>44</v>
      </c>
      <c r="C22" s="48" t="s">
        <v>29</v>
      </c>
      <c r="D22" s="75" t="s">
        <v>218</v>
      </c>
      <c r="E22" s="168">
        <v>2080</v>
      </c>
      <c r="F22" s="78"/>
      <c r="G22" s="42">
        <f>E22*F22</f>
        <v>0</v>
      </c>
    </row>
    <row r="23" spans="1:7" x14ac:dyDescent="0.3">
      <c r="A23" s="128"/>
      <c r="B23" s="71" t="s">
        <v>34</v>
      </c>
      <c r="C23" s="72"/>
      <c r="D23" s="76"/>
      <c r="E23" s="73"/>
      <c r="F23" s="73"/>
      <c r="G23" s="77"/>
    </row>
    <row r="24" spans="1:7" ht="27.6" x14ac:dyDescent="0.3">
      <c r="A24" s="5">
        <v>14</v>
      </c>
      <c r="B24" s="155" t="s">
        <v>178</v>
      </c>
      <c r="C24" s="48" t="s">
        <v>19</v>
      </c>
      <c r="D24" s="75" t="s">
        <v>223</v>
      </c>
      <c r="E24" s="61">
        <v>3.5999999999999997E-2</v>
      </c>
      <c r="F24" s="49"/>
      <c r="G24" s="42">
        <f>E24*F24</f>
        <v>0</v>
      </c>
    </row>
    <row r="25" spans="1:7" x14ac:dyDescent="0.3">
      <c r="A25" s="5">
        <v>15</v>
      </c>
      <c r="B25" s="155" t="s">
        <v>177</v>
      </c>
      <c r="C25" s="48" t="s">
        <v>20</v>
      </c>
      <c r="D25" s="75" t="s">
        <v>224</v>
      </c>
      <c r="E25" s="61">
        <v>0.32500000000000001</v>
      </c>
      <c r="F25" s="78"/>
      <c r="G25" s="42">
        <f t="shared" ref="G25:G27" si="2">E25*F25</f>
        <v>0</v>
      </c>
    </row>
    <row r="26" spans="1:7" ht="27.6" x14ac:dyDescent="0.3">
      <c r="A26" s="5">
        <v>16</v>
      </c>
      <c r="B26" s="155" t="s">
        <v>16</v>
      </c>
      <c r="C26" s="48" t="s">
        <v>19</v>
      </c>
      <c r="D26" s="75" t="s">
        <v>225</v>
      </c>
      <c r="E26" s="61">
        <v>0.52</v>
      </c>
      <c r="F26" s="78"/>
      <c r="G26" s="42">
        <f t="shared" si="2"/>
        <v>0</v>
      </c>
    </row>
    <row r="27" spans="1:7" ht="14.4" thickBot="1" x14ac:dyDescent="0.35">
      <c r="A27" s="165">
        <v>17</v>
      </c>
      <c r="B27" s="166" t="s">
        <v>176</v>
      </c>
      <c r="C27" s="79" t="s">
        <v>29</v>
      </c>
      <c r="D27" s="80" t="s">
        <v>226</v>
      </c>
      <c r="E27" s="167">
        <v>520</v>
      </c>
      <c r="F27" s="78"/>
      <c r="G27" s="81">
        <f t="shared" si="2"/>
        <v>0</v>
      </c>
    </row>
    <row r="28" spans="1:7" ht="15" thickBot="1" x14ac:dyDescent="0.35">
      <c r="A28" s="129"/>
      <c r="B28" s="82" t="s">
        <v>45</v>
      </c>
      <c r="C28" s="83"/>
      <c r="D28" s="83"/>
      <c r="E28" s="137"/>
      <c r="F28" s="121"/>
      <c r="G28" s="84">
        <f>SUM(G7:G27)</f>
        <v>0</v>
      </c>
    </row>
    <row r="29" spans="1:7" x14ac:dyDescent="0.3">
      <c r="A29" s="130"/>
      <c r="B29" s="65"/>
      <c r="C29" s="66"/>
      <c r="D29" s="66"/>
      <c r="E29" s="66"/>
      <c r="F29" s="122"/>
      <c r="G29" s="4"/>
    </row>
    <row r="30" spans="1:7" x14ac:dyDescent="0.3">
      <c r="A30" s="127"/>
      <c r="B30" s="3"/>
      <c r="C30" s="4"/>
      <c r="D30" s="4"/>
      <c r="E30" s="4"/>
      <c r="F30" s="119"/>
      <c r="G30" s="4"/>
    </row>
    <row r="31" spans="1:7" x14ac:dyDescent="0.3">
      <c r="A31" s="127"/>
      <c r="B31" s="3"/>
      <c r="C31" s="4"/>
      <c r="D31" s="4"/>
      <c r="E31" s="4"/>
      <c r="F31" s="119"/>
      <c r="G31" s="4"/>
    </row>
    <row r="32" spans="1:7" x14ac:dyDescent="0.3">
      <c r="A32" s="127"/>
      <c r="B32" s="3"/>
      <c r="C32" s="4"/>
      <c r="D32" s="4"/>
      <c r="E32" s="4"/>
      <c r="F32" s="119"/>
      <c r="G32" s="4"/>
    </row>
  </sheetData>
  <pageMargins left="0.70866141732283472" right="0.70866141732283472" top="0.78740157480314965" bottom="0.78740157480314965" header="0.31496062992125984" footer="0.31496062992125984"/>
  <pageSetup paperSize="9" scale="95" orientation="landscape" r:id="rId1"/>
  <headerFooter>
    <oddHeader>&amp;A</oddHeader>
    <oddFooter>Stránka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58"/>
  <sheetViews>
    <sheetView zoomScaleNormal="100" workbookViewId="0">
      <pane ySplit="6" topLeftCell="A33" activePane="bottomLeft" state="frozen"/>
      <selection pane="bottomLeft" activeCell="F44" sqref="F44:F46"/>
    </sheetView>
  </sheetViews>
  <sheetFormatPr defaultColWidth="9.109375" defaultRowHeight="13.8" x14ac:dyDescent="0.3"/>
  <cols>
    <col min="1" max="1" width="12.33203125" style="2" customWidth="1"/>
    <col min="2" max="2" width="56.44140625" style="92" customWidth="1"/>
    <col min="3" max="3" width="10.5546875" style="2" customWidth="1"/>
    <col min="4" max="4" width="15" style="91" customWidth="1"/>
    <col min="5" max="5" width="10" style="2" customWidth="1"/>
    <col min="6" max="6" width="11.44140625" style="117" customWidth="1"/>
    <col min="7" max="7" width="17" style="2" customWidth="1"/>
    <col min="8" max="8" width="11.44140625" style="1" bestFit="1" customWidth="1"/>
    <col min="9" max="16384" width="9.109375" style="1"/>
  </cols>
  <sheetData>
    <row r="1" spans="1:7" ht="21" customHeight="1" x14ac:dyDescent="0.3">
      <c r="B1" s="181" t="s">
        <v>259</v>
      </c>
      <c r="C1" s="181"/>
    </row>
    <row r="2" spans="1:7" s="6" customFormat="1" ht="14.4" x14ac:dyDescent="0.3">
      <c r="A2" s="7" t="s">
        <v>12</v>
      </c>
      <c r="B2" s="125" t="s">
        <v>86</v>
      </c>
      <c r="C2" s="7"/>
      <c r="D2" s="11"/>
      <c r="E2" s="7"/>
      <c r="F2" s="118"/>
      <c r="G2" s="7"/>
    </row>
    <row r="3" spans="1:7" s="6" customFormat="1" ht="14.4" x14ac:dyDescent="0.3">
      <c r="A3" s="7" t="s">
        <v>251</v>
      </c>
      <c r="B3" s="169" t="s">
        <v>260</v>
      </c>
      <c r="C3" s="7"/>
      <c r="D3" s="11"/>
      <c r="E3" s="7"/>
      <c r="F3" s="118"/>
      <c r="G3" s="7"/>
    </row>
    <row r="4" spans="1:7" s="6" customFormat="1" ht="14.4" x14ac:dyDescent="0.3">
      <c r="A4" s="7" t="s">
        <v>13</v>
      </c>
      <c r="B4" s="125"/>
      <c r="C4" s="7"/>
      <c r="D4" s="11"/>
      <c r="E4" s="7"/>
      <c r="F4" s="138"/>
      <c r="G4" s="108"/>
    </row>
    <row r="5" spans="1:7" ht="14.4" thickBot="1" x14ac:dyDescent="0.35">
      <c r="A5" s="109"/>
    </row>
    <row r="6" spans="1:7" ht="14.4" thickBot="1" x14ac:dyDescent="0.35">
      <c r="A6" s="110" t="s">
        <v>124</v>
      </c>
      <c r="B6" s="93" t="s">
        <v>11</v>
      </c>
      <c r="C6" s="68" t="s">
        <v>7</v>
      </c>
      <c r="D6" s="94" t="s">
        <v>40</v>
      </c>
      <c r="E6" s="69" t="s">
        <v>6</v>
      </c>
      <c r="F6" s="69" t="s">
        <v>8</v>
      </c>
      <c r="G6" s="70" t="s">
        <v>17</v>
      </c>
    </row>
    <row r="7" spans="1:7" x14ac:dyDescent="0.3">
      <c r="A7" s="112"/>
      <c r="B7" s="105" t="s">
        <v>3</v>
      </c>
      <c r="C7" s="101"/>
      <c r="D7" s="102"/>
      <c r="E7" s="101"/>
      <c r="F7" s="140"/>
      <c r="G7" s="103"/>
    </row>
    <row r="8" spans="1:7" ht="27.6" x14ac:dyDescent="0.3">
      <c r="A8" s="5">
        <v>184813511</v>
      </c>
      <c r="B8" s="104" t="s">
        <v>133</v>
      </c>
      <c r="C8" s="61" t="s">
        <v>18</v>
      </c>
      <c r="D8" s="99" t="s">
        <v>262</v>
      </c>
      <c r="E8" s="61">
        <v>65</v>
      </c>
      <c r="F8" s="78"/>
      <c r="G8" s="42">
        <f>E8*F8</f>
        <v>0</v>
      </c>
    </row>
    <row r="9" spans="1:7" x14ac:dyDescent="0.3">
      <c r="A9" s="5">
        <v>183403114</v>
      </c>
      <c r="B9" s="104" t="s">
        <v>146</v>
      </c>
      <c r="C9" s="61" t="s">
        <v>18</v>
      </c>
      <c r="D9" s="99" t="s">
        <v>263</v>
      </c>
      <c r="E9" s="61">
        <v>32.5</v>
      </c>
      <c r="F9" s="78"/>
      <c r="G9" s="42">
        <f t="shared" ref="G9:G11" si="0">E9*F9</f>
        <v>0</v>
      </c>
    </row>
    <row r="10" spans="1:7" ht="27.6" x14ac:dyDescent="0.3">
      <c r="A10" s="5">
        <v>183403153</v>
      </c>
      <c r="B10" s="104" t="s">
        <v>141</v>
      </c>
      <c r="C10" s="61" t="s">
        <v>18</v>
      </c>
      <c r="D10" s="99" t="s">
        <v>262</v>
      </c>
      <c r="E10" s="61">
        <v>65</v>
      </c>
      <c r="F10" s="78"/>
      <c r="G10" s="42">
        <f t="shared" si="0"/>
        <v>0</v>
      </c>
    </row>
    <row r="11" spans="1:7" x14ac:dyDescent="0.3">
      <c r="A11" s="5">
        <v>183403161</v>
      </c>
      <c r="B11" s="104" t="s">
        <v>68</v>
      </c>
      <c r="C11" s="61" t="s">
        <v>18</v>
      </c>
      <c r="D11" s="99" t="s">
        <v>263</v>
      </c>
      <c r="E11" s="61">
        <v>32.5</v>
      </c>
      <c r="F11" s="78"/>
      <c r="G11" s="42">
        <f t="shared" si="0"/>
        <v>0</v>
      </c>
    </row>
    <row r="12" spans="1:7" x14ac:dyDescent="0.3">
      <c r="A12" s="112"/>
      <c r="B12" s="105" t="s">
        <v>4</v>
      </c>
      <c r="C12" s="101"/>
      <c r="D12" s="102"/>
      <c r="E12" s="101"/>
      <c r="F12" s="140"/>
      <c r="G12" s="103"/>
    </row>
    <row r="13" spans="1:7" x14ac:dyDescent="0.3">
      <c r="A13" s="5">
        <v>119005151</v>
      </c>
      <c r="B13" s="104" t="s">
        <v>83</v>
      </c>
      <c r="C13" s="61" t="s">
        <v>27</v>
      </c>
      <c r="D13" s="99" t="s">
        <v>290</v>
      </c>
      <c r="E13" s="61">
        <v>5</v>
      </c>
      <c r="F13" s="142"/>
      <c r="G13" s="42">
        <f>E13*F13</f>
        <v>0</v>
      </c>
    </row>
    <row r="14" spans="1:7" ht="27.6" x14ac:dyDescent="0.3">
      <c r="A14" s="5">
        <v>183101115</v>
      </c>
      <c r="B14" s="104" t="s">
        <v>204</v>
      </c>
      <c r="C14" s="61" t="s">
        <v>27</v>
      </c>
      <c r="D14" s="99" t="s">
        <v>290</v>
      </c>
      <c r="E14" s="61">
        <v>5</v>
      </c>
      <c r="F14" s="78"/>
      <c r="G14" s="42">
        <f t="shared" ref="G14" si="1">E14*F14</f>
        <v>0</v>
      </c>
    </row>
    <row r="15" spans="1:7" ht="27.6" x14ac:dyDescent="0.3">
      <c r="A15" s="5">
        <v>184102115</v>
      </c>
      <c r="B15" s="104" t="s">
        <v>199</v>
      </c>
      <c r="C15" s="61" t="s">
        <v>27</v>
      </c>
      <c r="D15" s="99" t="s">
        <v>290</v>
      </c>
      <c r="E15" s="61">
        <v>5</v>
      </c>
      <c r="F15" s="78"/>
      <c r="G15" s="42">
        <f t="shared" ref="G15" si="2">E15*F15</f>
        <v>0</v>
      </c>
    </row>
    <row r="16" spans="1:7" ht="27.6" x14ac:dyDescent="0.3">
      <c r="A16" s="5">
        <v>185802114</v>
      </c>
      <c r="B16" s="104" t="s">
        <v>200</v>
      </c>
      <c r="C16" s="61" t="s">
        <v>0</v>
      </c>
      <c r="D16" s="99" t="s">
        <v>291</v>
      </c>
      <c r="E16" s="61">
        <v>2.0000000000000001E-4</v>
      </c>
      <c r="F16" s="78"/>
      <c r="G16" s="42">
        <f t="shared" ref="G16:G17" si="3">E16*F16</f>
        <v>0</v>
      </c>
    </row>
    <row r="17" spans="1:7" ht="27.6" x14ac:dyDescent="0.3">
      <c r="A17" s="5">
        <v>185802114</v>
      </c>
      <c r="B17" s="104" t="s">
        <v>201</v>
      </c>
      <c r="C17" s="61" t="s">
        <v>0</v>
      </c>
      <c r="D17" s="99" t="s">
        <v>292</v>
      </c>
      <c r="E17" s="61">
        <v>1.5E-3</v>
      </c>
      <c r="F17" s="78"/>
      <c r="G17" s="42">
        <f t="shared" si="3"/>
        <v>0</v>
      </c>
    </row>
    <row r="18" spans="1:7" x14ac:dyDescent="0.3">
      <c r="A18" s="5">
        <v>184215133</v>
      </c>
      <c r="B18" s="104" t="s">
        <v>72</v>
      </c>
      <c r="C18" s="61" t="s">
        <v>27</v>
      </c>
      <c r="D18" s="99" t="s">
        <v>293</v>
      </c>
      <c r="E18" s="61">
        <v>4</v>
      </c>
      <c r="F18" s="78"/>
      <c r="G18" s="42">
        <f t="shared" ref="G18:G25" si="4">E18*F18</f>
        <v>0</v>
      </c>
    </row>
    <row r="19" spans="1:7" ht="27.6" x14ac:dyDescent="0.3">
      <c r="A19" s="5">
        <v>184501141</v>
      </c>
      <c r="B19" s="104" t="s">
        <v>202</v>
      </c>
      <c r="C19" s="61" t="s">
        <v>18</v>
      </c>
      <c r="D19" s="99" t="s">
        <v>294</v>
      </c>
      <c r="E19" s="61">
        <v>4</v>
      </c>
      <c r="F19" s="78"/>
      <c r="G19" s="42">
        <f t="shared" si="4"/>
        <v>0</v>
      </c>
    </row>
    <row r="20" spans="1:7" ht="27.6" x14ac:dyDescent="0.3">
      <c r="A20" s="5">
        <v>184215113</v>
      </c>
      <c r="B20" s="104" t="s">
        <v>299</v>
      </c>
      <c r="C20" s="61" t="s">
        <v>27</v>
      </c>
      <c r="D20" s="99" t="s">
        <v>300</v>
      </c>
      <c r="E20" s="61">
        <v>1</v>
      </c>
      <c r="F20" s="78"/>
      <c r="G20" s="42">
        <f t="shared" si="4"/>
        <v>0</v>
      </c>
    </row>
    <row r="21" spans="1:7" ht="27.6" x14ac:dyDescent="0.3">
      <c r="A21" s="5">
        <v>184215411</v>
      </c>
      <c r="B21" s="104" t="s">
        <v>79</v>
      </c>
      <c r="C21" s="61" t="s">
        <v>27</v>
      </c>
      <c r="D21" s="99" t="s">
        <v>295</v>
      </c>
      <c r="E21" s="61">
        <v>5</v>
      </c>
      <c r="F21" s="78"/>
      <c r="G21" s="42">
        <f t="shared" si="4"/>
        <v>0</v>
      </c>
    </row>
    <row r="22" spans="1:7" x14ac:dyDescent="0.3">
      <c r="A22" s="5">
        <v>184911421</v>
      </c>
      <c r="B22" s="104" t="s">
        <v>73</v>
      </c>
      <c r="C22" s="61" t="s">
        <v>18</v>
      </c>
      <c r="D22" s="99" t="s">
        <v>296</v>
      </c>
      <c r="E22" s="61">
        <v>5</v>
      </c>
      <c r="F22" s="78"/>
      <c r="G22" s="42">
        <f t="shared" si="4"/>
        <v>0</v>
      </c>
    </row>
    <row r="23" spans="1:7" ht="27.6" x14ac:dyDescent="0.3">
      <c r="A23" s="5">
        <v>185804312</v>
      </c>
      <c r="B23" s="104" t="s">
        <v>203</v>
      </c>
      <c r="C23" s="61" t="s">
        <v>19</v>
      </c>
      <c r="D23" s="99" t="s">
        <v>297</v>
      </c>
      <c r="E23" s="61">
        <v>1</v>
      </c>
      <c r="F23" s="78"/>
      <c r="G23" s="42">
        <f t="shared" si="4"/>
        <v>0</v>
      </c>
    </row>
    <row r="24" spans="1:7" ht="27.6" x14ac:dyDescent="0.3">
      <c r="A24" s="5">
        <v>185851121</v>
      </c>
      <c r="B24" s="104" t="s">
        <v>157</v>
      </c>
      <c r="C24" s="61" t="s">
        <v>19</v>
      </c>
      <c r="D24" s="99" t="s">
        <v>297</v>
      </c>
      <c r="E24" s="61">
        <v>1</v>
      </c>
      <c r="F24" s="78"/>
      <c r="G24" s="42">
        <f t="shared" si="4"/>
        <v>0</v>
      </c>
    </row>
    <row r="25" spans="1:7" x14ac:dyDescent="0.3">
      <c r="A25" s="5" t="s">
        <v>31</v>
      </c>
      <c r="B25" s="104" t="s">
        <v>60</v>
      </c>
      <c r="C25" s="61" t="s">
        <v>27</v>
      </c>
      <c r="D25" s="99" t="s">
        <v>298</v>
      </c>
      <c r="E25" s="61">
        <v>4</v>
      </c>
      <c r="F25" s="78"/>
      <c r="G25" s="42">
        <f t="shared" si="4"/>
        <v>0</v>
      </c>
    </row>
    <row r="26" spans="1:7" x14ac:dyDescent="0.3">
      <c r="A26" s="112"/>
      <c r="B26" s="105" t="s">
        <v>5</v>
      </c>
      <c r="C26" s="101"/>
      <c r="D26" s="102"/>
      <c r="E26" s="101"/>
      <c r="F26" s="141"/>
      <c r="G26" s="106"/>
    </row>
    <row r="27" spans="1:7" ht="27.6" x14ac:dyDescent="0.3">
      <c r="A27" s="5">
        <v>119005121</v>
      </c>
      <c r="B27" s="104" t="s">
        <v>246</v>
      </c>
      <c r="C27" s="61" t="s">
        <v>18</v>
      </c>
      <c r="D27" s="99" t="s">
        <v>209</v>
      </c>
      <c r="E27" s="61">
        <v>26</v>
      </c>
      <c r="F27" s="142"/>
      <c r="G27" s="42">
        <f t="shared" ref="G27" si="5">E27*F27</f>
        <v>0</v>
      </c>
    </row>
    <row r="28" spans="1:7" ht="27.6" x14ac:dyDescent="0.3">
      <c r="A28" s="5">
        <v>183111112</v>
      </c>
      <c r="B28" s="104" t="s">
        <v>237</v>
      </c>
      <c r="C28" s="61" t="s">
        <v>27</v>
      </c>
      <c r="D28" s="99" t="s">
        <v>210</v>
      </c>
      <c r="E28" s="61">
        <v>26</v>
      </c>
      <c r="F28" s="78"/>
      <c r="G28" s="42">
        <f t="shared" ref="G28" si="6">E28*F28</f>
        <v>0</v>
      </c>
    </row>
    <row r="29" spans="1:7" ht="27.6" x14ac:dyDescent="0.3">
      <c r="A29" s="5">
        <v>184102110</v>
      </c>
      <c r="B29" s="104" t="s">
        <v>211</v>
      </c>
      <c r="C29" s="61" t="s">
        <v>27</v>
      </c>
      <c r="D29" s="99" t="s">
        <v>210</v>
      </c>
      <c r="E29" s="61">
        <v>26</v>
      </c>
      <c r="F29" s="78"/>
      <c r="G29" s="42">
        <f t="shared" ref="G29" si="7">E29*F29</f>
        <v>0</v>
      </c>
    </row>
    <row r="30" spans="1:7" ht="27.6" x14ac:dyDescent="0.3">
      <c r="A30" s="5">
        <v>185802113</v>
      </c>
      <c r="B30" s="104" t="s">
        <v>69</v>
      </c>
      <c r="C30" s="61" t="s">
        <v>0</v>
      </c>
      <c r="D30" s="99" t="s">
        <v>212</v>
      </c>
      <c r="E30" s="61">
        <v>1.2999999999999999E-3</v>
      </c>
      <c r="F30" s="78"/>
      <c r="G30" s="42">
        <f t="shared" ref="G30" si="8">E30*F30</f>
        <v>0</v>
      </c>
    </row>
    <row r="31" spans="1:7" x14ac:dyDescent="0.3">
      <c r="A31" s="5">
        <v>184911421</v>
      </c>
      <c r="B31" s="104" t="s">
        <v>73</v>
      </c>
      <c r="C31" s="61" t="s">
        <v>18</v>
      </c>
      <c r="D31" s="99" t="s">
        <v>209</v>
      </c>
      <c r="E31" s="61">
        <v>26</v>
      </c>
      <c r="F31" s="78"/>
      <c r="G31" s="42">
        <f t="shared" ref="G31:G33" si="9">E31*F31</f>
        <v>0</v>
      </c>
    </row>
    <row r="32" spans="1:7" ht="27.6" x14ac:dyDescent="0.3">
      <c r="A32" s="5">
        <v>185804312</v>
      </c>
      <c r="B32" s="104" t="s">
        <v>214</v>
      </c>
      <c r="C32" s="61" t="s">
        <v>19</v>
      </c>
      <c r="D32" s="99" t="s">
        <v>213</v>
      </c>
      <c r="E32" s="61">
        <v>2.08</v>
      </c>
      <c r="F32" s="78"/>
      <c r="G32" s="42">
        <f t="shared" si="9"/>
        <v>0</v>
      </c>
    </row>
    <row r="33" spans="1:7" ht="27.6" x14ac:dyDescent="0.3">
      <c r="A33" s="5">
        <v>185851121</v>
      </c>
      <c r="B33" s="104" t="s">
        <v>157</v>
      </c>
      <c r="C33" s="61" t="s">
        <v>19</v>
      </c>
      <c r="D33" s="99" t="s">
        <v>213</v>
      </c>
      <c r="E33" s="61">
        <v>2.08</v>
      </c>
      <c r="F33" s="78"/>
      <c r="G33" s="42">
        <f t="shared" si="9"/>
        <v>0</v>
      </c>
    </row>
    <row r="34" spans="1:7" x14ac:dyDescent="0.3">
      <c r="A34" s="112"/>
      <c r="B34" s="105" t="s">
        <v>34</v>
      </c>
      <c r="C34" s="101"/>
      <c r="D34" s="102"/>
      <c r="E34" s="101"/>
      <c r="F34" s="140"/>
      <c r="G34" s="106"/>
    </row>
    <row r="35" spans="1:7" s="34" customFormat="1" ht="27.6" x14ac:dyDescent="0.3">
      <c r="A35" s="5">
        <v>119005111</v>
      </c>
      <c r="B35" s="104" t="s">
        <v>247</v>
      </c>
      <c r="C35" s="61" t="s">
        <v>18</v>
      </c>
      <c r="D35" s="99" t="s">
        <v>219</v>
      </c>
      <c r="E35" s="61">
        <v>6.5</v>
      </c>
      <c r="F35" s="142"/>
      <c r="G35" s="42">
        <f t="shared" ref="G35" si="10">E35*F35</f>
        <v>0</v>
      </c>
    </row>
    <row r="36" spans="1:7" s="107" customFormat="1" x14ac:dyDescent="0.3">
      <c r="A36" s="5">
        <v>183205111</v>
      </c>
      <c r="B36" s="104" t="s">
        <v>170</v>
      </c>
      <c r="C36" s="61" t="s">
        <v>18</v>
      </c>
      <c r="D36" s="99" t="s">
        <v>219</v>
      </c>
      <c r="E36" s="61">
        <v>6.5</v>
      </c>
      <c r="F36" s="78"/>
      <c r="G36" s="42">
        <f t="shared" ref="G36:G42" si="11">E36*F36</f>
        <v>0</v>
      </c>
    </row>
    <row r="37" spans="1:7" s="34" customFormat="1" ht="27.6" x14ac:dyDescent="0.3">
      <c r="A37" s="5">
        <v>183111211</v>
      </c>
      <c r="B37" s="104" t="s">
        <v>171</v>
      </c>
      <c r="C37" s="61" t="s">
        <v>27</v>
      </c>
      <c r="D37" s="99" t="s">
        <v>220</v>
      </c>
      <c r="E37" s="61">
        <v>36</v>
      </c>
      <c r="F37" s="78"/>
      <c r="G37" s="42">
        <f t="shared" si="11"/>
        <v>0</v>
      </c>
    </row>
    <row r="38" spans="1:7" s="107" customFormat="1" x14ac:dyDescent="0.3">
      <c r="A38" s="5">
        <v>183211321</v>
      </c>
      <c r="B38" s="104" t="s">
        <v>84</v>
      </c>
      <c r="C38" s="61" t="s">
        <v>27</v>
      </c>
      <c r="D38" s="99" t="s">
        <v>220</v>
      </c>
      <c r="E38" s="61">
        <v>36</v>
      </c>
      <c r="F38" s="78"/>
      <c r="G38" s="42">
        <f t="shared" si="11"/>
        <v>0</v>
      </c>
    </row>
    <row r="39" spans="1:7" ht="27.6" x14ac:dyDescent="0.3">
      <c r="A39" s="5">
        <v>185802113</v>
      </c>
      <c r="B39" s="104" t="s">
        <v>69</v>
      </c>
      <c r="C39" s="61" t="s">
        <v>0</v>
      </c>
      <c r="D39" s="99" t="s">
        <v>221</v>
      </c>
      <c r="E39" s="61">
        <v>3.2499999999999999E-4</v>
      </c>
      <c r="F39" s="78"/>
      <c r="G39" s="42">
        <f t="shared" si="11"/>
        <v>0</v>
      </c>
    </row>
    <row r="40" spans="1:7" x14ac:dyDescent="0.3">
      <c r="A40" s="5">
        <v>184911421</v>
      </c>
      <c r="B40" s="104" t="s">
        <v>73</v>
      </c>
      <c r="C40" s="61" t="s">
        <v>18</v>
      </c>
      <c r="D40" s="99" t="s">
        <v>219</v>
      </c>
      <c r="E40" s="61">
        <v>6.5</v>
      </c>
      <c r="F40" s="78"/>
      <c r="G40" s="42">
        <f t="shared" si="11"/>
        <v>0</v>
      </c>
    </row>
    <row r="41" spans="1:7" ht="27.6" x14ac:dyDescent="0.3">
      <c r="A41" s="5">
        <v>185804312</v>
      </c>
      <c r="B41" s="104" t="s">
        <v>175</v>
      </c>
      <c r="C41" s="61" t="s">
        <v>19</v>
      </c>
      <c r="D41" s="99" t="s">
        <v>222</v>
      </c>
      <c r="E41" s="61">
        <v>0.52</v>
      </c>
      <c r="F41" s="78"/>
      <c r="G41" s="42">
        <f t="shared" si="11"/>
        <v>0</v>
      </c>
    </row>
    <row r="42" spans="1:7" ht="27.6" x14ac:dyDescent="0.3">
      <c r="A42" s="5">
        <v>185851121</v>
      </c>
      <c r="B42" s="104" t="s">
        <v>157</v>
      </c>
      <c r="C42" s="61" t="s">
        <v>19</v>
      </c>
      <c r="D42" s="99" t="s">
        <v>222</v>
      </c>
      <c r="E42" s="61">
        <v>0.52</v>
      </c>
      <c r="F42" s="78"/>
      <c r="G42" s="42">
        <f t="shared" si="11"/>
        <v>0</v>
      </c>
    </row>
    <row r="43" spans="1:7" x14ac:dyDescent="0.3">
      <c r="A43" s="112"/>
      <c r="B43" s="100"/>
      <c r="C43" s="101"/>
      <c r="D43" s="102"/>
      <c r="E43" s="136"/>
      <c r="F43" s="140"/>
      <c r="G43" s="103"/>
    </row>
    <row r="44" spans="1:7" x14ac:dyDescent="0.3">
      <c r="A44" s="5" t="s">
        <v>31</v>
      </c>
      <c r="B44" s="104" t="s">
        <v>1</v>
      </c>
      <c r="C44" s="61" t="s">
        <v>36</v>
      </c>
      <c r="D44" s="99">
        <v>1</v>
      </c>
      <c r="E44" s="61">
        <v>1</v>
      </c>
      <c r="F44" s="78"/>
      <c r="G44" s="42">
        <f>E44*F44</f>
        <v>0</v>
      </c>
    </row>
    <row r="45" spans="1:7" x14ac:dyDescent="0.3">
      <c r="A45" s="165" t="s">
        <v>31</v>
      </c>
      <c r="B45" s="172" t="s">
        <v>2</v>
      </c>
      <c r="C45" s="173" t="s">
        <v>36</v>
      </c>
      <c r="D45" s="174">
        <v>1</v>
      </c>
      <c r="E45" s="173">
        <v>1</v>
      </c>
      <c r="F45" s="175"/>
      <c r="G45" s="81">
        <f>E45*F45</f>
        <v>0</v>
      </c>
    </row>
    <row r="46" spans="1:7" ht="14.4" thickBot="1" x14ac:dyDescent="0.35">
      <c r="A46" s="165" t="s">
        <v>31</v>
      </c>
      <c r="B46" s="172" t="s">
        <v>85</v>
      </c>
      <c r="C46" s="173" t="s">
        <v>36</v>
      </c>
      <c r="D46" s="174">
        <v>1</v>
      </c>
      <c r="E46" s="173">
        <v>1</v>
      </c>
      <c r="F46" s="175"/>
      <c r="G46" s="81">
        <f>E46*F46</f>
        <v>0</v>
      </c>
    </row>
    <row r="47" spans="1:7" ht="15" thickBot="1" x14ac:dyDescent="0.35">
      <c r="A47" s="113"/>
      <c r="B47" s="114" t="s">
        <v>46</v>
      </c>
      <c r="C47" s="115"/>
      <c r="D47" s="116"/>
      <c r="E47" s="137"/>
      <c r="F47" s="121"/>
      <c r="G47" s="84">
        <f>SUM(G7:G46)</f>
        <v>0</v>
      </c>
    </row>
    <row r="53" spans="1:4" x14ac:dyDescent="0.3">
      <c r="A53" s="134"/>
      <c r="B53" s="134"/>
      <c r="C53" s="134"/>
      <c r="D53" s="135"/>
    </row>
    <row r="54" spans="1:4" x14ac:dyDescent="0.3">
      <c r="A54" s="134"/>
      <c r="B54" s="134"/>
      <c r="C54" s="134"/>
      <c r="D54" s="135"/>
    </row>
    <row r="55" spans="1:4" x14ac:dyDescent="0.3">
      <c r="A55" s="134"/>
      <c r="B55" s="134"/>
      <c r="C55" s="134"/>
      <c r="D55" s="135"/>
    </row>
    <row r="56" spans="1:4" x14ac:dyDescent="0.3">
      <c r="A56" s="134"/>
      <c r="B56" s="134"/>
      <c r="C56" s="134"/>
      <c r="D56" s="135"/>
    </row>
    <row r="57" spans="1:4" x14ac:dyDescent="0.3">
      <c r="A57" s="134"/>
      <c r="B57" s="134"/>
      <c r="C57" s="134"/>
      <c r="D57" s="135"/>
    </row>
    <row r="58" spans="1:4" x14ac:dyDescent="0.3">
      <c r="A58" s="134"/>
      <c r="B58" s="134"/>
      <c r="C58" s="134"/>
      <c r="D58" s="135"/>
    </row>
  </sheetData>
  <mergeCells count="1">
    <mergeCell ref="B1:C1"/>
  </mergeCells>
  <pageMargins left="0.78740157480314965" right="0.78740157480314965" top="0.98425196850393704" bottom="0.98425196850393704" header="0.51181102362204722" footer="0.51181102362204722"/>
  <pageSetup paperSize="9" scale="97" orientation="landscape" horizontalDpi="4294967293" r:id="rId1"/>
  <headerFooter alignWithMargins="0">
    <oddHeader>&amp;A</oddHeader>
    <oddFooter>Stránka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15"/>
  <sheetViews>
    <sheetView zoomScaleNormal="100" workbookViewId="0">
      <selection activeCell="B4" sqref="B4"/>
    </sheetView>
  </sheetViews>
  <sheetFormatPr defaultColWidth="9.109375" defaultRowHeight="14.4" x14ac:dyDescent="0.3"/>
  <cols>
    <col min="1" max="1" width="10.6640625" style="6" customWidth="1"/>
    <col min="2" max="2" width="42.6640625" style="6" customWidth="1"/>
    <col min="3" max="3" width="19.5546875" style="7" customWidth="1"/>
    <col min="4" max="4" width="20.6640625" style="7" customWidth="1"/>
    <col min="5" max="5" width="27" style="7" customWidth="1"/>
    <col min="6" max="6" width="9.109375" style="6"/>
    <col min="7" max="7" width="11.44140625" style="6" bestFit="1" customWidth="1"/>
    <col min="8" max="16384" width="9.109375" style="6"/>
  </cols>
  <sheetData>
    <row r="1" spans="1:5" ht="18" x14ac:dyDescent="0.35">
      <c r="B1" s="27" t="s">
        <v>257</v>
      </c>
    </row>
    <row r="2" spans="1:5" ht="14.25" customHeight="1" x14ac:dyDescent="0.3">
      <c r="A2" s="7" t="s">
        <v>12</v>
      </c>
      <c r="B2" s="124" t="s">
        <v>86</v>
      </c>
      <c r="C2" s="8"/>
    </row>
    <row r="3" spans="1:5" ht="14.25" customHeight="1" x14ac:dyDescent="0.3">
      <c r="A3" s="7" t="s">
        <v>251</v>
      </c>
      <c r="B3" s="176" t="s">
        <v>264</v>
      </c>
      <c r="C3" s="8"/>
    </row>
    <row r="4" spans="1:5" ht="15" customHeight="1" x14ac:dyDescent="0.3">
      <c r="A4" s="7" t="s">
        <v>13</v>
      </c>
      <c r="B4" s="124"/>
      <c r="C4" s="8"/>
    </row>
    <row r="5" spans="1:5" ht="15" customHeight="1" x14ac:dyDescent="0.3">
      <c r="A5" s="7"/>
      <c r="B5" s="8"/>
      <c r="C5" s="8"/>
    </row>
    <row r="6" spans="1:5" s="12" customFormat="1" ht="15" customHeight="1" x14ac:dyDescent="0.3">
      <c r="A6" s="9" t="s">
        <v>88</v>
      </c>
      <c r="B6" s="10"/>
      <c r="C6" s="10"/>
      <c r="D6" s="11"/>
      <c r="E6" s="11"/>
    </row>
    <row r="7" spans="1:5" s="12" customFormat="1" ht="15" customHeight="1" x14ac:dyDescent="0.3">
      <c r="A7" s="9" t="s">
        <v>90</v>
      </c>
      <c r="B7" s="10"/>
      <c r="C7" s="10"/>
      <c r="D7" s="11"/>
      <c r="E7" s="11"/>
    </row>
    <row r="8" spans="1:5" s="12" customFormat="1" ht="15" customHeight="1" x14ac:dyDescent="0.3">
      <c r="A8" s="9" t="s">
        <v>89</v>
      </c>
      <c r="B8" s="10"/>
      <c r="C8" s="10"/>
      <c r="D8" s="11"/>
      <c r="E8" s="11"/>
    </row>
    <row r="9" spans="1:5" ht="15" thickBot="1" x14ac:dyDescent="0.35">
      <c r="A9" s="13"/>
    </row>
    <row r="10" spans="1:5" s="18" customFormat="1" x14ac:dyDescent="0.3">
      <c r="A10" s="14" t="s">
        <v>59</v>
      </c>
      <c r="B10" s="15" t="s">
        <v>47</v>
      </c>
      <c r="C10" s="16" t="s">
        <v>48</v>
      </c>
      <c r="D10" s="16" t="s">
        <v>49</v>
      </c>
      <c r="E10" s="17" t="s">
        <v>50</v>
      </c>
    </row>
    <row r="11" spans="1:5" ht="30" customHeight="1" x14ac:dyDescent="0.3">
      <c r="A11" s="19">
        <v>1</v>
      </c>
      <c r="B11" s="20" t="s">
        <v>51</v>
      </c>
      <c r="C11" s="21">
        <f>'4.2 Rostliny'!$G$15</f>
        <v>0</v>
      </c>
      <c r="D11" s="21">
        <f>0.21*C11</f>
        <v>0</v>
      </c>
      <c r="E11" s="22">
        <f>C11+D11</f>
        <v>0</v>
      </c>
    </row>
    <row r="12" spans="1:5" ht="30" customHeight="1" x14ac:dyDescent="0.3">
      <c r="A12" s="19">
        <v>2</v>
      </c>
      <c r="B12" s="20" t="s">
        <v>52</v>
      </c>
      <c r="C12" s="21">
        <f>'4.3 Ostatní materiál'!$G$19</f>
        <v>0</v>
      </c>
      <c r="D12" s="21">
        <f>0.21*C12</f>
        <v>0</v>
      </c>
      <c r="E12" s="22">
        <f>C12+D12</f>
        <v>0</v>
      </c>
    </row>
    <row r="13" spans="1:5" ht="31.5" customHeight="1" x14ac:dyDescent="0.3">
      <c r="A13" s="19">
        <v>3</v>
      </c>
      <c r="B13" s="20" t="s">
        <v>54</v>
      </c>
      <c r="C13" s="21">
        <f>'4.4 Práce'!$G$38</f>
        <v>0</v>
      </c>
      <c r="D13" s="21">
        <f>0.21*C13</f>
        <v>0</v>
      </c>
      <c r="E13" s="22">
        <f>C13+D13</f>
        <v>0</v>
      </c>
    </row>
    <row r="14" spans="1:5" ht="30.75" customHeight="1" thickBot="1" x14ac:dyDescent="0.35">
      <c r="A14" s="23"/>
      <c r="B14" s="24" t="s">
        <v>53</v>
      </c>
      <c r="C14" s="25">
        <f>SUM(C11:C13)</f>
        <v>0</v>
      </c>
      <c r="D14" s="25">
        <f>SUM(D11:D13)</f>
        <v>0</v>
      </c>
      <c r="E14" s="26">
        <f>SUM(E11:E13)</f>
        <v>0</v>
      </c>
    </row>
    <row r="15" spans="1:5" ht="15.9" customHeight="1" x14ac:dyDescent="0.3">
      <c r="E15" s="8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16"/>
  <sheetViews>
    <sheetView zoomScaleNormal="100" workbookViewId="0">
      <selection activeCell="F8" sqref="F8:F12"/>
    </sheetView>
  </sheetViews>
  <sheetFormatPr defaultColWidth="9.109375" defaultRowHeight="13.8" x14ac:dyDescent="0.3"/>
  <cols>
    <col min="1" max="1" width="11.33203125" style="1" customWidth="1"/>
    <col min="2" max="2" width="36.88671875" style="1" customWidth="1"/>
    <col min="3" max="3" width="17.5546875" style="2" customWidth="1"/>
    <col min="4" max="4" width="10.5546875" style="2" customWidth="1"/>
    <col min="5" max="5" width="12.6640625" style="2" customWidth="1"/>
    <col min="6" max="6" width="12.44140625" style="2" customWidth="1"/>
    <col min="7" max="7" width="17" style="2" customWidth="1"/>
    <col min="8" max="16384" width="9.109375" style="1"/>
  </cols>
  <sheetData>
    <row r="1" spans="1:7" ht="18" x14ac:dyDescent="0.35">
      <c r="B1" s="27" t="s">
        <v>253</v>
      </c>
    </row>
    <row r="2" spans="1:7" s="6" customFormat="1" ht="14.4" x14ac:dyDescent="0.3">
      <c r="A2" s="7" t="s">
        <v>12</v>
      </c>
      <c r="B2" s="124" t="s">
        <v>86</v>
      </c>
      <c r="C2" s="8"/>
      <c r="D2" s="7"/>
      <c r="E2" s="7"/>
      <c r="F2" s="7"/>
      <c r="G2" s="7"/>
    </row>
    <row r="3" spans="1:7" s="6" customFormat="1" ht="14.4" x14ac:dyDescent="0.3">
      <c r="A3" s="7" t="s">
        <v>251</v>
      </c>
      <c r="B3" s="169" t="s">
        <v>264</v>
      </c>
      <c r="C3" s="8"/>
      <c r="D3" s="7"/>
      <c r="E3" s="7"/>
      <c r="F3" s="7"/>
      <c r="G3" s="7"/>
    </row>
    <row r="4" spans="1:7" s="6" customFormat="1" ht="14.4" x14ac:dyDescent="0.3">
      <c r="A4" s="7" t="s">
        <v>13</v>
      </c>
      <c r="B4" s="124"/>
      <c r="C4" s="8"/>
      <c r="D4" s="7"/>
      <c r="E4" s="7"/>
      <c r="F4" s="7"/>
      <c r="G4" s="7"/>
    </row>
    <row r="5" spans="1:7" ht="14.4" thickBot="1" x14ac:dyDescent="0.35">
      <c r="A5" s="28"/>
    </row>
    <row r="6" spans="1:7" s="34" customFormat="1" x14ac:dyDescent="0.3">
      <c r="A6" s="29" t="s">
        <v>59</v>
      </c>
      <c r="B6" s="30" t="s">
        <v>38</v>
      </c>
      <c r="C6" s="148" t="s">
        <v>22</v>
      </c>
      <c r="D6" s="147" t="s">
        <v>40</v>
      </c>
      <c r="E6" s="31" t="s">
        <v>56</v>
      </c>
      <c r="F6" s="32" t="s">
        <v>9</v>
      </c>
      <c r="G6" s="33" t="s">
        <v>17</v>
      </c>
    </row>
    <row r="7" spans="1:7" x14ac:dyDescent="0.3">
      <c r="A7" s="43"/>
      <c r="B7" s="50" t="s">
        <v>24</v>
      </c>
      <c r="C7" s="45"/>
      <c r="D7" s="35"/>
      <c r="E7" s="36"/>
      <c r="F7" s="46"/>
      <c r="G7" s="47"/>
    </row>
    <row r="8" spans="1:7" s="145" customFormat="1" x14ac:dyDescent="0.25">
      <c r="A8" s="5">
        <v>1</v>
      </c>
      <c r="B8" s="144" t="s">
        <v>115</v>
      </c>
      <c r="C8" s="39" t="s">
        <v>116</v>
      </c>
      <c r="D8" s="40" t="s">
        <v>120</v>
      </c>
      <c r="E8" s="146">
        <v>21</v>
      </c>
      <c r="F8" s="49"/>
      <c r="G8" s="42">
        <f>E8*F8</f>
        <v>0</v>
      </c>
    </row>
    <row r="9" spans="1:7" s="145" customFormat="1" x14ac:dyDescent="0.25">
      <c r="A9" s="152"/>
      <c r="B9" s="153" t="s">
        <v>35</v>
      </c>
      <c r="C9" s="45"/>
      <c r="D9" s="35"/>
      <c r="E9" s="36"/>
      <c r="F9" s="46"/>
      <c r="G9" s="47"/>
    </row>
    <row r="10" spans="1:7" s="145" customFormat="1" x14ac:dyDescent="0.25">
      <c r="A10" s="5">
        <v>2</v>
      </c>
      <c r="B10" s="144" t="s">
        <v>117</v>
      </c>
      <c r="C10" s="39" t="s">
        <v>94</v>
      </c>
      <c r="D10" s="40">
        <v>15</v>
      </c>
      <c r="E10" s="146">
        <v>15</v>
      </c>
      <c r="F10" s="49"/>
      <c r="G10" s="42">
        <f>E10*F10</f>
        <v>0</v>
      </c>
    </row>
    <row r="11" spans="1:7" s="145" customFormat="1" x14ac:dyDescent="0.25">
      <c r="A11" s="5">
        <v>3</v>
      </c>
      <c r="B11" s="144" t="s">
        <v>118</v>
      </c>
      <c r="C11" s="39" t="s">
        <v>94</v>
      </c>
      <c r="D11" s="40" t="s">
        <v>121</v>
      </c>
      <c r="E11" s="146">
        <v>39</v>
      </c>
      <c r="F11" s="49"/>
      <c r="G11" s="42">
        <f t="shared" ref="G11:G12" si="0">E11*F11</f>
        <v>0</v>
      </c>
    </row>
    <row r="12" spans="1:7" s="145" customFormat="1" ht="28.2" thickBot="1" x14ac:dyDescent="0.3">
      <c r="A12" s="150">
        <v>4</v>
      </c>
      <c r="B12" s="154" t="s">
        <v>119</v>
      </c>
      <c r="C12" s="52" t="s">
        <v>94</v>
      </c>
      <c r="D12" s="40" t="s">
        <v>122</v>
      </c>
      <c r="E12" s="146">
        <v>63</v>
      </c>
      <c r="F12" s="49"/>
      <c r="G12" s="42">
        <f t="shared" si="0"/>
        <v>0</v>
      </c>
    </row>
    <row r="13" spans="1:7" x14ac:dyDescent="0.3">
      <c r="A13" s="53"/>
      <c r="B13" s="54" t="s">
        <v>25</v>
      </c>
      <c r="C13" s="55"/>
      <c r="D13" s="56"/>
      <c r="E13" s="57"/>
      <c r="F13" s="58"/>
      <c r="G13" s="59">
        <f>SUM(G7:G12)</f>
        <v>0</v>
      </c>
    </row>
    <row r="14" spans="1:7" x14ac:dyDescent="0.3">
      <c r="A14" s="38"/>
      <c r="B14" s="60" t="s">
        <v>26</v>
      </c>
      <c r="C14" s="61"/>
      <c r="D14" s="62">
        <v>0.05</v>
      </c>
      <c r="E14" s="41"/>
      <c r="F14" s="49"/>
      <c r="G14" s="63">
        <f>0.05*G13</f>
        <v>0</v>
      </c>
    </row>
    <row r="15" spans="1:7" s="6" customFormat="1" ht="15" thickBot="1" x14ac:dyDescent="0.35">
      <c r="A15" s="85"/>
      <c r="B15" s="86" t="s">
        <v>39</v>
      </c>
      <c r="C15" s="87"/>
      <c r="D15" s="87"/>
      <c r="E15" s="88"/>
      <c r="F15" s="89"/>
      <c r="G15" s="90">
        <f>SUM(G13:G14)</f>
        <v>0</v>
      </c>
    </row>
    <row r="16" spans="1:7" x14ac:dyDescent="0.3">
      <c r="E16" s="64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3"/>
  <sheetViews>
    <sheetView zoomScaleNormal="100" workbookViewId="0">
      <selection activeCell="F8" sqref="F8:F18"/>
    </sheetView>
  </sheetViews>
  <sheetFormatPr defaultColWidth="9.109375" defaultRowHeight="13.8" x14ac:dyDescent="0.3"/>
  <cols>
    <col min="1" max="1" width="8.88671875" style="126" customWidth="1"/>
    <col min="2" max="2" width="56.44140625" style="1" customWidth="1"/>
    <col min="3" max="3" width="10.5546875" style="2" customWidth="1"/>
    <col min="4" max="4" width="13.5546875" style="2" customWidth="1"/>
    <col min="5" max="5" width="12.6640625" style="2" customWidth="1"/>
    <col min="6" max="6" width="12.44140625" style="117" customWidth="1"/>
    <col min="7" max="7" width="17" style="2" customWidth="1"/>
    <col min="8" max="16384" width="9.109375" style="1"/>
  </cols>
  <sheetData>
    <row r="1" spans="1:7" ht="18" x14ac:dyDescent="0.35">
      <c r="B1" s="27" t="s">
        <v>254</v>
      </c>
    </row>
    <row r="2" spans="1:7" s="6" customFormat="1" ht="14.4" x14ac:dyDescent="0.3">
      <c r="A2" s="7" t="s">
        <v>12</v>
      </c>
      <c r="B2" s="124" t="s">
        <v>86</v>
      </c>
      <c r="C2" s="7"/>
      <c r="D2" s="7"/>
      <c r="E2" s="7"/>
      <c r="F2" s="118"/>
      <c r="G2" s="7"/>
    </row>
    <row r="3" spans="1:7" s="6" customFormat="1" ht="14.4" x14ac:dyDescent="0.3">
      <c r="A3" s="7" t="s">
        <v>251</v>
      </c>
      <c r="B3" s="169" t="s">
        <v>264</v>
      </c>
      <c r="C3" s="7"/>
      <c r="D3" s="7"/>
      <c r="E3" s="7"/>
      <c r="F3" s="118"/>
      <c r="G3" s="7"/>
    </row>
    <row r="4" spans="1:7" s="6" customFormat="1" ht="14.4" x14ac:dyDescent="0.3">
      <c r="A4" s="7" t="s">
        <v>13</v>
      </c>
      <c r="B4" s="124"/>
      <c r="C4" s="7"/>
      <c r="D4" s="7"/>
      <c r="E4" s="7"/>
      <c r="F4" s="118"/>
      <c r="G4" s="7"/>
    </row>
    <row r="5" spans="1:7" s="3" customFormat="1" ht="12.6" thickBot="1" x14ac:dyDescent="0.3">
      <c r="A5" s="132"/>
      <c r="C5" s="4"/>
      <c r="D5" s="4"/>
      <c r="E5" s="4"/>
      <c r="F5" s="119"/>
      <c r="G5" s="4"/>
    </row>
    <row r="6" spans="1:7" ht="14.4" thickBot="1" x14ac:dyDescent="0.35">
      <c r="A6" s="133" t="s">
        <v>59</v>
      </c>
      <c r="B6" s="67" t="s">
        <v>10</v>
      </c>
      <c r="C6" s="68" t="s">
        <v>7</v>
      </c>
      <c r="D6" s="68" t="s">
        <v>40</v>
      </c>
      <c r="E6" s="69" t="s">
        <v>6</v>
      </c>
      <c r="F6" s="69" t="s">
        <v>8</v>
      </c>
      <c r="G6" s="70" t="s">
        <v>17</v>
      </c>
    </row>
    <row r="7" spans="1:7" x14ac:dyDescent="0.3">
      <c r="A7" s="43"/>
      <c r="B7" s="71" t="s">
        <v>32</v>
      </c>
      <c r="C7" s="72"/>
      <c r="D7" s="72"/>
      <c r="E7" s="73"/>
      <c r="F7" s="120"/>
      <c r="G7" s="37"/>
    </row>
    <row r="8" spans="1:7" s="145" customFormat="1" ht="27.6" x14ac:dyDescent="0.25">
      <c r="A8" s="5">
        <v>1</v>
      </c>
      <c r="B8" s="155" t="s">
        <v>147</v>
      </c>
      <c r="C8" s="48" t="s">
        <v>19</v>
      </c>
      <c r="D8" s="75" t="s">
        <v>148</v>
      </c>
      <c r="E8" s="61">
        <v>5.8</v>
      </c>
      <c r="F8" s="123"/>
      <c r="G8" s="42">
        <f>E8*F8</f>
        <v>0</v>
      </c>
    </row>
    <row r="9" spans="1:7" s="145" customFormat="1" ht="27.6" x14ac:dyDescent="0.25">
      <c r="A9" s="5">
        <v>2</v>
      </c>
      <c r="B9" s="156" t="s">
        <v>82</v>
      </c>
      <c r="C9" s="48" t="s">
        <v>29</v>
      </c>
      <c r="D9" s="75" t="s">
        <v>149</v>
      </c>
      <c r="E9" s="61">
        <v>2.9000000000000001E-2</v>
      </c>
      <c r="F9" s="123"/>
      <c r="G9" s="42">
        <f t="shared" ref="G9" si="0">E9*F9</f>
        <v>0</v>
      </c>
    </row>
    <row r="10" spans="1:7" s="6" customFormat="1" ht="14.4" x14ac:dyDescent="0.3">
      <c r="A10" s="128"/>
      <c r="B10" s="71" t="s">
        <v>33</v>
      </c>
      <c r="C10" s="72"/>
      <c r="D10" s="76"/>
      <c r="E10" s="73"/>
      <c r="F10" s="73"/>
      <c r="G10" s="77"/>
    </row>
    <row r="11" spans="1:7" s="3" customFormat="1" x14ac:dyDescent="0.25">
      <c r="A11" s="38">
        <v>3</v>
      </c>
      <c r="B11" s="74" t="s">
        <v>215</v>
      </c>
      <c r="C11" s="48" t="s">
        <v>20</v>
      </c>
      <c r="D11" s="75" t="s">
        <v>238</v>
      </c>
      <c r="E11" s="61">
        <v>0.47499999999999998</v>
      </c>
      <c r="F11" s="78"/>
      <c r="G11" s="42">
        <f t="shared" ref="G11:G12" si="1">E11*F11</f>
        <v>0</v>
      </c>
    </row>
    <row r="12" spans="1:7" x14ac:dyDescent="0.3">
      <c r="A12" s="38">
        <v>4</v>
      </c>
      <c r="B12" s="74" t="s">
        <v>15</v>
      </c>
      <c r="C12" s="48" t="s">
        <v>19</v>
      </c>
      <c r="D12" s="75" t="s">
        <v>239</v>
      </c>
      <c r="E12" s="61">
        <v>0.76</v>
      </c>
      <c r="F12" s="78"/>
      <c r="G12" s="42">
        <f t="shared" si="1"/>
        <v>0</v>
      </c>
    </row>
    <row r="13" spans="1:7" x14ac:dyDescent="0.3">
      <c r="A13" s="38">
        <v>5</v>
      </c>
      <c r="B13" s="74" t="s">
        <v>44</v>
      </c>
      <c r="C13" s="48" t="s">
        <v>29</v>
      </c>
      <c r="D13" s="75" t="s">
        <v>240</v>
      </c>
      <c r="E13" s="168">
        <v>760</v>
      </c>
      <c r="F13" s="78"/>
      <c r="G13" s="42">
        <f>E13*F13</f>
        <v>0</v>
      </c>
    </row>
    <row r="14" spans="1:7" x14ac:dyDescent="0.3">
      <c r="A14" s="128"/>
      <c r="B14" s="71" t="s">
        <v>34</v>
      </c>
      <c r="C14" s="72"/>
      <c r="D14" s="76"/>
      <c r="E14" s="73"/>
      <c r="F14" s="73"/>
      <c r="G14" s="77"/>
    </row>
    <row r="15" spans="1:7" ht="41.4" x14ac:dyDescent="0.3">
      <c r="A15" s="5">
        <v>6</v>
      </c>
      <c r="B15" s="155" t="s">
        <v>178</v>
      </c>
      <c r="C15" s="48" t="s">
        <v>19</v>
      </c>
      <c r="D15" s="75" t="s">
        <v>241</v>
      </c>
      <c r="E15" s="61">
        <v>0.11700000000000001</v>
      </c>
      <c r="F15" s="49"/>
      <c r="G15" s="42">
        <f>E15*F15</f>
        <v>0</v>
      </c>
    </row>
    <row r="16" spans="1:7" ht="27.6" x14ac:dyDescent="0.3">
      <c r="A16" s="5">
        <v>7</v>
      </c>
      <c r="B16" s="155" t="s">
        <v>177</v>
      </c>
      <c r="C16" s="48" t="s">
        <v>20</v>
      </c>
      <c r="D16" s="75" t="s">
        <v>242</v>
      </c>
      <c r="E16" s="61">
        <v>0.97499999999999998</v>
      </c>
      <c r="F16" s="78"/>
      <c r="G16" s="42">
        <f t="shared" ref="G16:G18" si="2">E16*F16</f>
        <v>0</v>
      </c>
    </row>
    <row r="17" spans="1:7" ht="27.6" x14ac:dyDescent="0.3">
      <c r="A17" s="5">
        <v>8</v>
      </c>
      <c r="B17" s="155" t="s">
        <v>16</v>
      </c>
      <c r="C17" s="48" t="s">
        <v>19</v>
      </c>
      <c r="D17" s="75" t="s">
        <v>243</v>
      </c>
      <c r="E17" s="61">
        <v>1.56</v>
      </c>
      <c r="F17" s="78"/>
      <c r="G17" s="42">
        <f t="shared" si="2"/>
        <v>0</v>
      </c>
    </row>
    <row r="18" spans="1:7" ht="14.4" thickBot="1" x14ac:dyDescent="0.35">
      <c r="A18" s="165">
        <v>9</v>
      </c>
      <c r="B18" s="166" t="s">
        <v>176</v>
      </c>
      <c r="C18" s="79" t="s">
        <v>29</v>
      </c>
      <c r="D18" s="80" t="s">
        <v>244</v>
      </c>
      <c r="E18" s="167">
        <v>1560</v>
      </c>
      <c r="F18" s="78"/>
      <c r="G18" s="81">
        <f t="shared" si="2"/>
        <v>0</v>
      </c>
    </row>
    <row r="19" spans="1:7" ht="15" thickBot="1" x14ac:dyDescent="0.35">
      <c r="A19" s="129"/>
      <c r="B19" s="82" t="s">
        <v>45</v>
      </c>
      <c r="C19" s="83"/>
      <c r="D19" s="83"/>
      <c r="E19" s="137"/>
      <c r="F19" s="121"/>
      <c r="G19" s="84">
        <f>SUM(G7:G18)</f>
        <v>0</v>
      </c>
    </row>
    <row r="20" spans="1:7" x14ac:dyDescent="0.3">
      <c r="A20" s="130"/>
      <c r="B20" s="65"/>
      <c r="C20" s="66"/>
      <c r="D20" s="66"/>
      <c r="E20" s="66"/>
      <c r="F20" s="122"/>
      <c r="G20" s="4"/>
    </row>
    <row r="21" spans="1:7" x14ac:dyDescent="0.3">
      <c r="A21" s="127"/>
      <c r="B21" s="3"/>
      <c r="C21" s="4"/>
      <c r="D21" s="4"/>
      <c r="E21" s="4"/>
      <c r="F21" s="119"/>
      <c r="G21" s="4"/>
    </row>
    <row r="22" spans="1:7" x14ac:dyDescent="0.3">
      <c r="A22" s="127"/>
      <c r="B22" s="3"/>
      <c r="C22" s="4"/>
      <c r="D22" s="4"/>
      <c r="E22" s="4"/>
      <c r="F22" s="119"/>
      <c r="G22" s="4"/>
    </row>
    <row r="23" spans="1:7" x14ac:dyDescent="0.3">
      <c r="A23" s="127"/>
      <c r="B23" s="3"/>
      <c r="C23" s="4"/>
      <c r="D23" s="4"/>
      <c r="E23" s="4"/>
      <c r="F23" s="119"/>
      <c r="G23" s="4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49"/>
  <sheetViews>
    <sheetView zoomScaleNormal="100" workbookViewId="0">
      <pane ySplit="6" topLeftCell="A28" activePane="bottomLeft" state="frozen"/>
      <selection pane="bottomLeft" activeCell="F8" sqref="F8:F37"/>
    </sheetView>
  </sheetViews>
  <sheetFormatPr defaultColWidth="9.109375" defaultRowHeight="13.8" x14ac:dyDescent="0.3"/>
  <cols>
    <col min="1" max="1" width="12.33203125" style="2" customWidth="1"/>
    <col min="2" max="2" width="56.44140625" style="92" customWidth="1"/>
    <col min="3" max="3" width="10.5546875" style="2" customWidth="1"/>
    <col min="4" max="4" width="15" style="91" customWidth="1"/>
    <col min="5" max="5" width="10" style="2" customWidth="1"/>
    <col min="6" max="6" width="11.44140625" style="117" customWidth="1"/>
    <col min="7" max="7" width="17" style="2" customWidth="1"/>
    <col min="8" max="8" width="11.44140625" style="1" bestFit="1" customWidth="1"/>
    <col min="9" max="16384" width="9.109375" style="1"/>
  </cols>
  <sheetData>
    <row r="1" spans="1:7" ht="25.5" customHeight="1" x14ac:dyDescent="0.3">
      <c r="B1" s="180" t="s">
        <v>138</v>
      </c>
      <c r="C1" s="180"/>
      <c r="D1" s="180"/>
    </row>
    <row r="2" spans="1:7" s="6" customFormat="1" ht="14.4" x14ac:dyDescent="0.3">
      <c r="A2" s="7" t="s">
        <v>12</v>
      </c>
      <c r="B2" s="125" t="s">
        <v>86</v>
      </c>
      <c r="C2" s="7"/>
      <c r="D2" s="11"/>
      <c r="E2" s="7"/>
      <c r="F2" s="118"/>
      <c r="G2" s="7"/>
    </row>
    <row r="3" spans="1:7" s="6" customFormat="1" ht="14.4" x14ac:dyDescent="0.3">
      <c r="A3" s="7" t="s">
        <v>251</v>
      </c>
      <c r="B3" s="169" t="s">
        <v>264</v>
      </c>
      <c r="C3" s="7"/>
      <c r="D3" s="11"/>
      <c r="E3" s="7"/>
      <c r="F3" s="118"/>
      <c r="G3" s="7"/>
    </row>
    <row r="4" spans="1:7" s="6" customFormat="1" ht="14.4" x14ac:dyDescent="0.3">
      <c r="A4" s="7" t="s">
        <v>13</v>
      </c>
      <c r="B4" s="125"/>
      <c r="C4" s="7"/>
      <c r="D4" s="11"/>
      <c r="E4" s="7"/>
      <c r="F4" s="138"/>
      <c r="G4" s="108"/>
    </row>
    <row r="5" spans="1:7" ht="14.4" thickBot="1" x14ac:dyDescent="0.35">
      <c r="A5" s="109"/>
    </row>
    <row r="6" spans="1:7" ht="14.4" thickBot="1" x14ac:dyDescent="0.35">
      <c r="A6" s="110" t="s">
        <v>30</v>
      </c>
      <c r="B6" s="93" t="s">
        <v>11</v>
      </c>
      <c r="C6" s="68" t="s">
        <v>7</v>
      </c>
      <c r="D6" s="94" t="s">
        <v>40</v>
      </c>
      <c r="E6" s="69" t="s">
        <v>6</v>
      </c>
      <c r="F6" s="69" t="s">
        <v>8</v>
      </c>
      <c r="G6" s="70" t="s">
        <v>17</v>
      </c>
    </row>
    <row r="7" spans="1:7" x14ac:dyDescent="0.3">
      <c r="A7" s="112"/>
      <c r="B7" s="105" t="s">
        <v>3</v>
      </c>
      <c r="C7" s="101"/>
      <c r="D7" s="102"/>
      <c r="E7" s="101"/>
      <c r="F7" s="140"/>
      <c r="G7" s="103"/>
    </row>
    <row r="8" spans="1:7" ht="27.6" x14ac:dyDescent="0.3">
      <c r="A8" s="5" t="s">
        <v>31</v>
      </c>
      <c r="B8" s="104" t="s">
        <v>245</v>
      </c>
      <c r="C8" s="61" t="s">
        <v>36</v>
      </c>
      <c r="D8" s="99">
        <v>1</v>
      </c>
      <c r="E8" s="61">
        <v>1</v>
      </c>
      <c r="F8" s="78"/>
      <c r="G8" s="42">
        <f t="shared" ref="G8:G9" si="0">E8*F8</f>
        <v>0</v>
      </c>
    </row>
    <row r="9" spans="1:7" ht="27.6" x14ac:dyDescent="0.3">
      <c r="A9" s="5">
        <v>181351003</v>
      </c>
      <c r="B9" s="104" t="s">
        <v>129</v>
      </c>
      <c r="C9" s="61" t="s">
        <v>18</v>
      </c>
      <c r="D9" s="99" t="s">
        <v>144</v>
      </c>
      <c r="E9" s="61">
        <v>29</v>
      </c>
      <c r="F9" s="78"/>
      <c r="G9" s="42">
        <f t="shared" si="0"/>
        <v>0</v>
      </c>
    </row>
    <row r="10" spans="1:7" ht="27.6" x14ac:dyDescent="0.3">
      <c r="A10" s="5">
        <v>184813511</v>
      </c>
      <c r="B10" s="104" t="s">
        <v>142</v>
      </c>
      <c r="C10" s="61" t="s">
        <v>18</v>
      </c>
      <c r="D10" s="99" t="s">
        <v>143</v>
      </c>
      <c r="E10" s="61">
        <v>58</v>
      </c>
      <c r="F10" s="78"/>
      <c r="G10" s="42">
        <f>E10*F10</f>
        <v>0</v>
      </c>
    </row>
    <row r="11" spans="1:7" x14ac:dyDescent="0.3">
      <c r="A11" s="5">
        <v>183403114</v>
      </c>
      <c r="B11" s="104" t="s">
        <v>146</v>
      </c>
      <c r="C11" s="61" t="s">
        <v>18</v>
      </c>
      <c r="D11" s="99" t="s">
        <v>144</v>
      </c>
      <c r="E11" s="61">
        <v>29</v>
      </c>
      <c r="F11" s="78"/>
      <c r="G11" s="42">
        <f t="shared" ref="G11:G13" si="1">E11*F11</f>
        <v>0</v>
      </c>
    </row>
    <row r="12" spans="1:7" ht="27.6" x14ac:dyDescent="0.3">
      <c r="A12" s="5">
        <v>183403153</v>
      </c>
      <c r="B12" s="104" t="s">
        <v>145</v>
      </c>
      <c r="C12" s="61" t="s">
        <v>18</v>
      </c>
      <c r="D12" s="99" t="s">
        <v>143</v>
      </c>
      <c r="E12" s="61">
        <v>58</v>
      </c>
      <c r="F12" s="78"/>
      <c r="G12" s="42">
        <f t="shared" si="1"/>
        <v>0</v>
      </c>
    </row>
    <row r="13" spans="1:7" x14ac:dyDescent="0.3">
      <c r="A13" s="5">
        <v>183403161</v>
      </c>
      <c r="B13" s="104" t="s">
        <v>68</v>
      </c>
      <c r="C13" s="61" t="s">
        <v>18</v>
      </c>
      <c r="D13" s="99" t="s">
        <v>144</v>
      </c>
      <c r="E13" s="61">
        <v>29</v>
      </c>
      <c r="F13" s="78"/>
      <c r="G13" s="42">
        <f t="shared" si="1"/>
        <v>0</v>
      </c>
    </row>
    <row r="14" spans="1:7" x14ac:dyDescent="0.3">
      <c r="A14" s="112"/>
      <c r="B14" s="105" t="s">
        <v>5</v>
      </c>
      <c r="C14" s="101"/>
      <c r="D14" s="102"/>
      <c r="E14" s="101"/>
      <c r="F14" s="141"/>
      <c r="G14" s="106"/>
    </row>
    <row r="15" spans="1:7" ht="27.6" x14ac:dyDescent="0.3">
      <c r="A15" s="5">
        <v>119005111</v>
      </c>
      <c r="B15" s="104" t="s">
        <v>236</v>
      </c>
      <c r="C15" s="61" t="s">
        <v>18</v>
      </c>
      <c r="D15" s="99" t="s">
        <v>227</v>
      </c>
      <c r="E15" s="61">
        <v>9.5</v>
      </c>
      <c r="F15" s="142"/>
      <c r="G15" s="42">
        <f t="shared" ref="G15:G21" si="2">E15*F15</f>
        <v>0</v>
      </c>
    </row>
    <row r="16" spans="1:7" s="34" customFormat="1" ht="27.6" x14ac:dyDescent="0.3">
      <c r="A16" s="5">
        <v>183111112</v>
      </c>
      <c r="B16" s="104" t="s">
        <v>237</v>
      </c>
      <c r="C16" s="61" t="s">
        <v>27</v>
      </c>
      <c r="D16" s="99" t="s">
        <v>228</v>
      </c>
      <c r="E16" s="61">
        <v>21</v>
      </c>
      <c r="F16" s="78"/>
      <c r="G16" s="42">
        <f t="shared" si="2"/>
        <v>0</v>
      </c>
    </row>
    <row r="17" spans="1:7" s="107" customFormat="1" ht="27.6" x14ac:dyDescent="0.3">
      <c r="A17" s="5">
        <v>184102110</v>
      </c>
      <c r="B17" s="104" t="s">
        <v>211</v>
      </c>
      <c r="C17" s="61" t="s">
        <v>27</v>
      </c>
      <c r="D17" s="99" t="s">
        <v>228</v>
      </c>
      <c r="E17" s="61">
        <v>21</v>
      </c>
      <c r="F17" s="78"/>
      <c r="G17" s="42">
        <f t="shared" si="2"/>
        <v>0</v>
      </c>
    </row>
    <row r="18" spans="1:7" s="34" customFormat="1" ht="27.6" x14ac:dyDescent="0.3">
      <c r="A18" s="5">
        <v>185802113</v>
      </c>
      <c r="B18" s="104" t="s">
        <v>69</v>
      </c>
      <c r="C18" s="61" t="s">
        <v>0</v>
      </c>
      <c r="D18" s="99" t="s">
        <v>229</v>
      </c>
      <c r="E18" s="61">
        <v>4.75E-4</v>
      </c>
      <c r="F18" s="78"/>
      <c r="G18" s="42">
        <f t="shared" si="2"/>
        <v>0</v>
      </c>
    </row>
    <row r="19" spans="1:7" s="107" customFormat="1" x14ac:dyDescent="0.3">
      <c r="A19" s="5">
        <v>184911421</v>
      </c>
      <c r="B19" s="104" t="s">
        <v>73</v>
      </c>
      <c r="C19" s="61" t="s">
        <v>18</v>
      </c>
      <c r="D19" s="99" t="s">
        <v>227</v>
      </c>
      <c r="E19" s="61">
        <v>9.5</v>
      </c>
      <c r="F19" s="78"/>
      <c r="G19" s="42">
        <f t="shared" si="2"/>
        <v>0</v>
      </c>
    </row>
    <row r="20" spans="1:7" ht="27.6" x14ac:dyDescent="0.3">
      <c r="A20" s="5">
        <v>185804312</v>
      </c>
      <c r="B20" s="104" t="s">
        <v>214</v>
      </c>
      <c r="C20" s="61" t="s">
        <v>19</v>
      </c>
      <c r="D20" s="99" t="s">
        <v>230</v>
      </c>
      <c r="E20" s="61">
        <v>0.76</v>
      </c>
      <c r="F20" s="78"/>
      <c r="G20" s="42">
        <f t="shared" si="2"/>
        <v>0</v>
      </c>
    </row>
    <row r="21" spans="1:7" ht="27.6" x14ac:dyDescent="0.3">
      <c r="A21" s="5">
        <v>185851121</v>
      </c>
      <c r="B21" s="104" t="s">
        <v>157</v>
      </c>
      <c r="C21" s="61" t="s">
        <v>19</v>
      </c>
      <c r="D21" s="99" t="s">
        <v>230</v>
      </c>
      <c r="E21" s="61">
        <v>0.76</v>
      </c>
      <c r="F21" s="78"/>
      <c r="G21" s="42">
        <f t="shared" si="2"/>
        <v>0</v>
      </c>
    </row>
    <row r="22" spans="1:7" x14ac:dyDescent="0.3">
      <c r="A22" s="112"/>
      <c r="B22" s="105" t="s">
        <v>34</v>
      </c>
      <c r="C22" s="101"/>
      <c r="D22" s="102"/>
      <c r="E22" s="101"/>
      <c r="F22" s="140"/>
      <c r="G22" s="106"/>
    </row>
    <row r="23" spans="1:7" ht="27.6" x14ac:dyDescent="0.3">
      <c r="A23" s="5">
        <v>119005121</v>
      </c>
      <c r="B23" s="104" t="s">
        <v>232</v>
      </c>
      <c r="C23" s="61" t="s">
        <v>18</v>
      </c>
      <c r="D23" s="99" t="s">
        <v>231</v>
      </c>
      <c r="E23" s="61">
        <v>6.5</v>
      </c>
      <c r="F23" s="142"/>
      <c r="G23" s="42">
        <f t="shared" ref="G23:G30" si="3">E23*F23</f>
        <v>0</v>
      </c>
    </row>
    <row r="24" spans="1:7" x14ac:dyDescent="0.3">
      <c r="A24" s="5">
        <v>183205111</v>
      </c>
      <c r="B24" s="104" t="s">
        <v>170</v>
      </c>
      <c r="C24" s="61" t="s">
        <v>18</v>
      </c>
      <c r="D24" s="99" t="s">
        <v>231</v>
      </c>
      <c r="E24" s="61">
        <v>19.5</v>
      </c>
      <c r="F24" s="78"/>
      <c r="G24" s="42">
        <f t="shared" si="3"/>
        <v>0</v>
      </c>
    </row>
    <row r="25" spans="1:7" s="6" customFormat="1" ht="27.6" x14ac:dyDescent="0.3">
      <c r="A25" s="5">
        <v>183111211</v>
      </c>
      <c r="B25" s="104" t="s">
        <v>171</v>
      </c>
      <c r="C25" s="61" t="s">
        <v>27</v>
      </c>
      <c r="D25" s="99" t="s">
        <v>233</v>
      </c>
      <c r="E25" s="61">
        <v>117</v>
      </c>
      <c r="F25" s="78"/>
      <c r="G25" s="42">
        <f t="shared" si="3"/>
        <v>0</v>
      </c>
    </row>
    <row r="26" spans="1:7" ht="27.6" x14ac:dyDescent="0.3">
      <c r="A26" s="5">
        <v>183211321</v>
      </c>
      <c r="B26" s="104" t="s">
        <v>84</v>
      </c>
      <c r="C26" s="61" t="s">
        <v>27</v>
      </c>
      <c r="D26" s="99" t="s">
        <v>233</v>
      </c>
      <c r="E26" s="61">
        <v>117</v>
      </c>
      <c r="F26" s="78"/>
      <c r="G26" s="42">
        <f t="shared" si="3"/>
        <v>0</v>
      </c>
    </row>
    <row r="27" spans="1:7" ht="27.6" x14ac:dyDescent="0.3">
      <c r="A27" s="5">
        <v>185802113</v>
      </c>
      <c r="B27" s="104" t="s">
        <v>69</v>
      </c>
      <c r="C27" s="61" t="s">
        <v>0</v>
      </c>
      <c r="D27" s="99" t="s">
        <v>234</v>
      </c>
      <c r="E27" s="61">
        <v>9.7499999999999996E-4</v>
      </c>
      <c r="F27" s="78"/>
      <c r="G27" s="42">
        <f t="shared" si="3"/>
        <v>0</v>
      </c>
    </row>
    <row r="28" spans="1:7" x14ac:dyDescent="0.3">
      <c r="A28" s="5">
        <v>184911421</v>
      </c>
      <c r="B28" s="104" t="s">
        <v>73</v>
      </c>
      <c r="C28" s="61" t="s">
        <v>18</v>
      </c>
      <c r="D28" s="99" t="s">
        <v>231</v>
      </c>
      <c r="E28" s="61">
        <v>19.5</v>
      </c>
      <c r="F28" s="78"/>
      <c r="G28" s="42">
        <f t="shared" si="3"/>
        <v>0</v>
      </c>
    </row>
    <row r="29" spans="1:7" ht="27.6" x14ac:dyDescent="0.3">
      <c r="A29" s="5">
        <v>185804312</v>
      </c>
      <c r="B29" s="104" t="s">
        <v>175</v>
      </c>
      <c r="C29" s="61" t="s">
        <v>19</v>
      </c>
      <c r="D29" s="99" t="s">
        <v>235</v>
      </c>
      <c r="E29" s="61">
        <v>1.56</v>
      </c>
      <c r="F29" s="78"/>
      <c r="G29" s="42">
        <f t="shared" si="3"/>
        <v>0</v>
      </c>
    </row>
    <row r="30" spans="1:7" ht="27.6" x14ac:dyDescent="0.3">
      <c r="A30" s="5">
        <v>185851121</v>
      </c>
      <c r="B30" s="104" t="s">
        <v>157</v>
      </c>
      <c r="C30" s="61" t="s">
        <v>19</v>
      </c>
      <c r="D30" s="99" t="s">
        <v>235</v>
      </c>
      <c r="E30" s="61">
        <v>1.56</v>
      </c>
      <c r="F30" s="78"/>
      <c r="G30" s="42">
        <f t="shared" si="3"/>
        <v>0</v>
      </c>
    </row>
    <row r="31" spans="1:7" x14ac:dyDescent="0.3">
      <c r="A31" s="112"/>
      <c r="B31" s="105" t="s">
        <v>270</v>
      </c>
      <c r="C31" s="101"/>
      <c r="D31" s="102"/>
      <c r="E31" s="136"/>
      <c r="F31" s="140"/>
      <c r="G31" s="103"/>
    </row>
    <row r="32" spans="1:7" ht="27.6" x14ac:dyDescent="0.3">
      <c r="A32" s="5" t="s">
        <v>31</v>
      </c>
      <c r="B32" s="104" t="s">
        <v>274</v>
      </c>
      <c r="C32" s="61" t="s">
        <v>28</v>
      </c>
      <c r="D32" s="99" t="s">
        <v>275</v>
      </c>
      <c r="E32" s="61">
        <v>5.2</v>
      </c>
      <c r="F32" s="78"/>
      <c r="G32" s="42">
        <f>E32*F32</f>
        <v>0</v>
      </c>
    </row>
    <row r="33" spans="1:7" ht="27.6" x14ac:dyDescent="0.3">
      <c r="A33" s="5" t="s">
        <v>31</v>
      </c>
      <c r="B33" s="104" t="s">
        <v>277</v>
      </c>
      <c r="C33" s="61" t="s">
        <v>28</v>
      </c>
      <c r="D33" s="99" t="s">
        <v>276</v>
      </c>
      <c r="E33" s="61">
        <v>11.8</v>
      </c>
      <c r="F33" s="78"/>
      <c r="G33" s="42">
        <f>E33*F33</f>
        <v>0</v>
      </c>
    </row>
    <row r="34" spans="1:7" x14ac:dyDescent="0.3">
      <c r="A34" s="112"/>
      <c r="B34" s="100"/>
      <c r="C34" s="101"/>
      <c r="D34" s="102"/>
      <c r="E34" s="136"/>
      <c r="F34" s="140"/>
      <c r="G34" s="103"/>
    </row>
    <row r="35" spans="1:7" x14ac:dyDescent="0.3">
      <c r="A35" s="5" t="s">
        <v>31</v>
      </c>
      <c r="B35" s="104" t="s">
        <v>1</v>
      </c>
      <c r="C35" s="61" t="s">
        <v>36</v>
      </c>
      <c r="D35" s="99">
        <v>1</v>
      </c>
      <c r="E35" s="61">
        <v>1</v>
      </c>
      <c r="F35" s="78"/>
      <c r="G35" s="42">
        <f>E35*F35</f>
        <v>0</v>
      </c>
    </row>
    <row r="36" spans="1:7" x14ac:dyDescent="0.3">
      <c r="A36" s="165" t="s">
        <v>31</v>
      </c>
      <c r="B36" s="172" t="s">
        <v>2</v>
      </c>
      <c r="C36" s="173" t="s">
        <v>36</v>
      </c>
      <c r="D36" s="174">
        <v>1</v>
      </c>
      <c r="E36" s="173">
        <v>1</v>
      </c>
      <c r="F36" s="175"/>
      <c r="G36" s="81">
        <f>E36*F36</f>
        <v>0</v>
      </c>
    </row>
    <row r="37" spans="1:7" ht="14.4" thickBot="1" x14ac:dyDescent="0.35">
      <c r="A37" s="165" t="s">
        <v>31</v>
      </c>
      <c r="B37" s="172" t="s">
        <v>85</v>
      </c>
      <c r="C37" s="173" t="s">
        <v>36</v>
      </c>
      <c r="D37" s="174">
        <v>1</v>
      </c>
      <c r="E37" s="173">
        <v>1</v>
      </c>
      <c r="F37" s="175"/>
      <c r="G37" s="81">
        <f>E37*F37</f>
        <v>0</v>
      </c>
    </row>
    <row r="38" spans="1:7" ht="15" thickBot="1" x14ac:dyDescent="0.35">
      <c r="A38" s="113"/>
      <c r="B38" s="114" t="s">
        <v>46</v>
      </c>
      <c r="C38" s="115"/>
      <c r="D38" s="116"/>
      <c r="E38" s="137"/>
      <c r="F38" s="121"/>
      <c r="G38" s="84">
        <f>SUM(G7:G37)</f>
        <v>0</v>
      </c>
    </row>
    <row r="44" spans="1:7" x14ac:dyDescent="0.3">
      <c r="A44" s="134"/>
      <c r="B44" s="134"/>
      <c r="C44" s="134"/>
      <c r="D44" s="135"/>
    </row>
    <row r="45" spans="1:7" x14ac:dyDescent="0.3">
      <c r="A45" s="134"/>
      <c r="B45" s="134"/>
      <c r="C45" s="134"/>
      <c r="D45" s="135"/>
    </row>
    <row r="46" spans="1:7" x14ac:dyDescent="0.3">
      <c r="A46" s="134"/>
      <c r="B46" s="134"/>
      <c r="C46" s="134"/>
      <c r="D46" s="135"/>
    </row>
    <row r="47" spans="1:7" x14ac:dyDescent="0.3">
      <c r="A47" s="134"/>
      <c r="B47" s="134"/>
      <c r="C47" s="134"/>
      <c r="D47" s="135"/>
    </row>
    <row r="48" spans="1:7" x14ac:dyDescent="0.3">
      <c r="A48" s="134"/>
      <c r="B48" s="134"/>
      <c r="C48" s="134"/>
      <c r="D48" s="135"/>
    </row>
    <row r="49" spans="1:4" x14ac:dyDescent="0.3">
      <c r="A49" s="134"/>
      <c r="B49" s="134"/>
      <c r="C49" s="134"/>
      <c r="D49" s="135"/>
    </row>
  </sheetData>
  <mergeCells count="1">
    <mergeCell ref="B1:D1"/>
  </mergeCells>
  <pageMargins left="0.78740157480314965" right="0.78740157480314965" top="0.98425196850393704" bottom="0.98425196850393704" header="0.51181102362204722" footer="0.51181102362204722"/>
  <pageSetup paperSize="9" scale="97" orientation="landscape" horizontalDpi="4294967293" r:id="rId1"/>
  <headerFooter alignWithMargins="0">
    <oddHeader>&amp;A</oddHeader>
    <oddFooter>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"/>
  <sheetViews>
    <sheetView zoomScaleNormal="100" workbookViewId="0">
      <selection activeCell="B4" sqref="B4"/>
    </sheetView>
  </sheetViews>
  <sheetFormatPr defaultColWidth="9.109375" defaultRowHeight="14.4" x14ac:dyDescent="0.3"/>
  <cols>
    <col min="1" max="1" width="10.6640625" style="6" customWidth="1"/>
    <col min="2" max="2" width="42.6640625" style="6" customWidth="1"/>
    <col min="3" max="3" width="19.5546875" style="7" customWidth="1"/>
    <col min="4" max="4" width="20.6640625" style="7" customWidth="1"/>
    <col min="5" max="5" width="27" style="7" customWidth="1"/>
    <col min="6" max="6" width="9.109375" style="6"/>
    <col min="7" max="7" width="11.44140625" style="6" bestFit="1" customWidth="1"/>
    <col min="8" max="16384" width="9.109375" style="6"/>
  </cols>
  <sheetData>
    <row r="1" spans="1:5" ht="18" x14ac:dyDescent="0.35">
      <c r="B1" s="27" t="s">
        <v>257</v>
      </c>
    </row>
    <row r="2" spans="1:5" ht="14.25" customHeight="1" x14ac:dyDescent="0.3">
      <c r="A2" s="7" t="s">
        <v>12</v>
      </c>
      <c r="B2" s="124" t="s">
        <v>86</v>
      </c>
      <c r="C2" s="8"/>
    </row>
    <row r="3" spans="1:5" ht="14.25" customHeight="1" x14ac:dyDescent="0.3">
      <c r="A3" s="7" t="s">
        <v>251</v>
      </c>
      <c r="B3" s="176" t="s">
        <v>252</v>
      </c>
      <c r="C3" s="8"/>
    </row>
    <row r="4" spans="1:5" ht="15" customHeight="1" x14ac:dyDescent="0.3">
      <c r="A4" s="7" t="s">
        <v>13</v>
      </c>
      <c r="B4" s="124"/>
      <c r="C4" s="8"/>
    </row>
    <row r="5" spans="1:5" ht="15" customHeight="1" x14ac:dyDescent="0.3">
      <c r="A5" s="7"/>
      <c r="B5" s="8"/>
      <c r="C5" s="8"/>
    </row>
    <row r="6" spans="1:5" s="12" customFormat="1" ht="15" customHeight="1" x14ac:dyDescent="0.3">
      <c r="A6" s="9" t="s">
        <v>88</v>
      </c>
      <c r="B6" s="10"/>
      <c r="C6" s="10"/>
      <c r="D6" s="11"/>
      <c r="E6" s="11"/>
    </row>
    <row r="7" spans="1:5" s="12" customFormat="1" ht="15" customHeight="1" x14ac:dyDescent="0.3">
      <c r="A7" s="9" t="s">
        <v>90</v>
      </c>
      <c r="B7" s="10"/>
      <c r="C7" s="10"/>
      <c r="D7" s="11"/>
      <c r="E7" s="11"/>
    </row>
    <row r="8" spans="1:5" s="12" customFormat="1" ht="15" customHeight="1" x14ac:dyDescent="0.3">
      <c r="A8" s="9" t="s">
        <v>89</v>
      </c>
      <c r="B8" s="10"/>
      <c r="C8" s="10"/>
      <c r="D8" s="11"/>
      <c r="E8" s="11"/>
    </row>
    <row r="9" spans="1:5" ht="15" thickBot="1" x14ac:dyDescent="0.35">
      <c r="A9" s="13"/>
    </row>
    <row r="10" spans="1:5" s="18" customFormat="1" x14ac:dyDescent="0.3">
      <c r="A10" s="14" t="s">
        <v>59</v>
      </c>
      <c r="B10" s="15" t="s">
        <v>47</v>
      </c>
      <c r="C10" s="16" t="s">
        <v>48</v>
      </c>
      <c r="D10" s="16" t="s">
        <v>49</v>
      </c>
      <c r="E10" s="17" t="s">
        <v>50</v>
      </c>
    </row>
    <row r="11" spans="1:5" ht="30" customHeight="1" x14ac:dyDescent="0.3">
      <c r="A11" s="19">
        <v>1</v>
      </c>
      <c r="B11" s="20" t="s">
        <v>51</v>
      </c>
      <c r="C11" s="21">
        <f>'1.2 Rostliny'!$G$15</f>
        <v>0</v>
      </c>
      <c r="D11" s="21">
        <f>0.21*C11</f>
        <v>0</v>
      </c>
      <c r="E11" s="22">
        <f>C11+D11</f>
        <v>0</v>
      </c>
    </row>
    <row r="12" spans="1:5" ht="30" customHeight="1" x14ac:dyDescent="0.3">
      <c r="A12" s="19">
        <v>2</v>
      </c>
      <c r="B12" s="20" t="s">
        <v>52</v>
      </c>
      <c r="C12" s="21">
        <f>'1.3 Ostatní materiál'!$G$24</f>
        <v>0</v>
      </c>
      <c r="D12" s="21">
        <f>0.21*C12</f>
        <v>0</v>
      </c>
      <c r="E12" s="22">
        <f>C12+D12</f>
        <v>0</v>
      </c>
    </row>
    <row r="13" spans="1:5" ht="31.5" customHeight="1" x14ac:dyDescent="0.3">
      <c r="A13" s="19">
        <v>3</v>
      </c>
      <c r="B13" s="20" t="s">
        <v>54</v>
      </c>
      <c r="C13" s="21">
        <f>'1.4 Práce'!$G$48</f>
        <v>0</v>
      </c>
      <c r="D13" s="21">
        <f>0.21*C13</f>
        <v>0</v>
      </c>
      <c r="E13" s="22">
        <f>C13+D13</f>
        <v>0</v>
      </c>
    </row>
    <row r="14" spans="1:5" ht="30.75" customHeight="1" thickBot="1" x14ac:dyDescent="0.35">
      <c r="A14" s="23"/>
      <c r="B14" s="24" t="s">
        <v>53</v>
      </c>
      <c r="C14" s="25">
        <f>SUM(C11:C13)</f>
        <v>0</v>
      </c>
      <c r="D14" s="25">
        <f>SUM(D11:D13)</f>
        <v>0</v>
      </c>
      <c r="E14" s="26">
        <f>SUM(E11:E13)</f>
        <v>0</v>
      </c>
    </row>
    <row r="15" spans="1:5" ht="15.9" customHeight="1" x14ac:dyDescent="0.3">
      <c r="E15" s="8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6"/>
  <sheetViews>
    <sheetView zoomScaleNormal="100" workbookViewId="0">
      <selection activeCell="F8" sqref="F8:F12"/>
    </sheetView>
  </sheetViews>
  <sheetFormatPr defaultColWidth="9.109375" defaultRowHeight="13.8" x14ac:dyDescent="0.3"/>
  <cols>
    <col min="1" max="1" width="11.33203125" style="1" customWidth="1"/>
    <col min="2" max="2" width="36.88671875" style="1" customWidth="1"/>
    <col min="3" max="3" width="17.5546875" style="2" customWidth="1"/>
    <col min="4" max="4" width="10.5546875" style="2" customWidth="1"/>
    <col min="5" max="5" width="12.6640625" style="2" customWidth="1"/>
    <col min="6" max="6" width="12.44140625" style="2" customWidth="1"/>
    <col min="7" max="7" width="17" style="2" customWidth="1"/>
    <col min="8" max="16384" width="9.109375" style="1"/>
  </cols>
  <sheetData>
    <row r="1" spans="1:7" ht="18" x14ac:dyDescent="0.35">
      <c r="B1" s="27" t="s">
        <v>253</v>
      </c>
    </row>
    <row r="2" spans="1:7" s="6" customFormat="1" ht="14.4" x14ac:dyDescent="0.3">
      <c r="A2" s="7" t="s">
        <v>12</v>
      </c>
      <c r="B2" s="124" t="s">
        <v>86</v>
      </c>
      <c r="C2" s="8"/>
      <c r="D2" s="7"/>
      <c r="E2" s="7"/>
      <c r="F2" s="7"/>
      <c r="G2" s="7"/>
    </row>
    <row r="3" spans="1:7" s="6" customFormat="1" ht="14.4" x14ac:dyDescent="0.3">
      <c r="A3" s="7" t="s">
        <v>251</v>
      </c>
      <c r="B3" s="169" t="s">
        <v>252</v>
      </c>
      <c r="C3" s="8"/>
      <c r="D3" s="7"/>
      <c r="E3" s="7"/>
      <c r="F3" s="7"/>
      <c r="G3" s="7"/>
    </row>
    <row r="4" spans="1:7" s="6" customFormat="1" ht="14.4" x14ac:dyDescent="0.3">
      <c r="A4" s="7" t="s">
        <v>13</v>
      </c>
      <c r="B4" s="124"/>
      <c r="C4" s="8"/>
      <c r="D4" s="7"/>
      <c r="E4" s="7"/>
      <c r="F4" s="7"/>
      <c r="G4" s="7"/>
    </row>
    <row r="5" spans="1:7" ht="14.4" thickBot="1" x14ac:dyDescent="0.35">
      <c r="A5" s="28"/>
    </row>
    <row r="6" spans="1:7" s="34" customFormat="1" x14ac:dyDescent="0.3">
      <c r="A6" s="29" t="s">
        <v>59</v>
      </c>
      <c r="B6" s="30" t="s">
        <v>38</v>
      </c>
      <c r="C6" s="148" t="s">
        <v>22</v>
      </c>
      <c r="D6" s="158" t="s">
        <v>40</v>
      </c>
      <c r="E6" s="159" t="s">
        <v>56</v>
      </c>
      <c r="F6" s="160" t="s">
        <v>9</v>
      </c>
      <c r="G6" s="33" t="s">
        <v>17</v>
      </c>
    </row>
    <row r="7" spans="1:7" s="34" customFormat="1" x14ac:dyDescent="0.3">
      <c r="A7" s="161"/>
      <c r="B7" s="164" t="s">
        <v>23</v>
      </c>
      <c r="C7" s="73"/>
      <c r="D7" s="73"/>
      <c r="E7" s="162"/>
      <c r="F7" s="163"/>
      <c r="G7" s="157"/>
    </row>
    <row r="8" spans="1:7" s="145" customFormat="1" ht="27.6" x14ac:dyDescent="0.25">
      <c r="A8" s="5">
        <v>1</v>
      </c>
      <c r="B8" s="144" t="s">
        <v>91</v>
      </c>
      <c r="C8" s="39" t="s">
        <v>102</v>
      </c>
      <c r="D8" s="40" t="s">
        <v>92</v>
      </c>
      <c r="E8" s="61">
        <v>4</v>
      </c>
      <c r="F8" s="49"/>
      <c r="G8" s="42">
        <f>E8*F8</f>
        <v>0</v>
      </c>
    </row>
    <row r="9" spans="1:7" x14ac:dyDescent="0.3">
      <c r="A9" s="43"/>
      <c r="B9" s="50" t="s">
        <v>35</v>
      </c>
      <c r="C9" s="45"/>
      <c r="D9" s="35"/>
      <c r="E9" s="36"/>
      <c r="F9" s="46"/>
      <c r="G9" s="47"/>
    </row>
    <row r="10" spans="1:7" x14ac:dyDescent="0.3">
      <c r="A10" s="38">
        <v>2</v>
      </c>
      <c r="B10" s="143" t="s">
        <v>93</v>
      </c>
      <c r="C10" s="39" t="s">
        <v>94</v>
      </c>
      <c r="D10" s="40">
        <v>24</v>
      </c>
      <c r="E10" s="146">
        <v>24</v>
      </c>
      <c r="F10" s="49"/>
      <c r="G10" s="42">
        <f>E10*F10</f>
        <v>0</v>
      </c>
    </row>
    <row r="11" spans="1:7" x14ac:dyDescent="0.3">
      <c r="A11" s="38">
        <v>3</v>
      </c>
      <c r="B11" s="143" t="s">
        <v>95</v>
      </c>
      <c r="C11" s="39" t="s">
        <v>94</v>
      </c>
      <c r="D11" s="40">
        <v>30</v>
      </c>
      <c r="E11" s="146">
        <v>30</v>
      </c>
      <c r="F11" s="49"/>
      <c r="G11" s="42">
        <f t="shared" ref="G11:G12" si="0">E11*F11</f>
        <v>0</v>
      </c>
    </row>
    <row r="12" spans="1:7" ht="14.4" thickBot="1" x14ac:dyDescent="0.35">
      <c r="A12" s="51">
        <v>4</v>
      </c>
      <c r="B12" s="149" t="s">
        <v>96</v>
      </c>
      <c r="C12" s="52" t="s">
        <v>94</v>
      </c>
      <c r="D12" s="40">
        <v>24</v>
      </c>
      <c r="E12" s="146">
        <v>24</v>
      </c>
      <c r="F12" s="49"/>
      <c r="G12" s="42">
        <f t="shared" si="0"/>
        <v>0</v>
      </c>
    </row>
    <row r="13" spans="1:7" x14ac:dyDescent="0.3">
      <c r="A13" s="53"/>
      <c r="B13" s="54" t="s">
        <v>25</v>
      </c>
      <c r="C13" s="55"/>
      <c r="D13" s="56"/>
      <c r="E13" s="57"/>
      <c r="F13" s="58"/>
      <c r="G13" s="59">
        <f>SUM(G8:G12)</f>
        <v>0</v>
      </c>
    </row>
    <row r="14" spans="1:7" x14ac:dyDescent="0.3">
      <c r="A14" s="38"/>
      <c r="B14" s="60" t="s">
        <v>26</v>
      </c>
      <c r="C14" s="61"/>
      <c r="D14" s="62">
        <v>0.05</v>
      </c>
      <c r="E14" s="41"/>
      <c r="F14" s="49"/>
      <c r="G14" s="63">
        <f>0.05*G13</f>
        <v>0</v>
      </c>
    </row>
    <row r="15" spans="1:7" s="6" customFormat="1" ht="15" thickBot="1" x14ac:dyDescent="0.35">
      <c r="A15" s="85"/>
      <c r="B15" s="86" t="s">
        <v>39</v>
      </c>
      <c r="C15" s="87"/>
      <c r="D15" s="87"/>
      <c r="E15" s="88"/>
      <c r="F15" s="89"/>
      <c r="G15" s="90">
        <f>SUM(G13:G14)</f>
        <v>0</v>
      </c>
    </row>
    <row r="16" spans="1:7" x14ac:dyDescent="0.3">
      <c r="E16" s="64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topLeftCell="A14" zoomScaleNormal="100" workbookViewId="0">
      <selection activeCell="F8" sqref="F8:F23"/>
    </sheetView>
  </sheetViews>
  <sheetFormatPr defaultColWidth="9.109375" defaultRowHeight="13.8" x14ac:dyDescent="0.3"/>
  <cols>
    <col min="1" max="1" width="8.88671875" style="126" customWidth="1"/>
    <col min="2" max="2" width="56.44140625" style="1" customWidth="1"/>
    <col min="3" max="3" width="10.5546875" style="2" customWidth="1"/>
    <col min="4" max="4" width="13.5546875" style="2" customWidth="1"/>
    <col min="5" max="5" width="12.6640625" style="2" customWidth="1"/>
    <col min="6" max="6" width="12.44140625" style="117" customWidth="1"/>
    <col min="7" max="7" width="17" style="2" customWidth="1"/>
    <col min="8" max="16384" width="9.109375" style="1"/>
  </cols>
  <sheetData>
    <row r="1" spans="1:7" ht="18" x14ac:dyDescent="0.35">
      <c r="B1" s="27" t="s">
        <v>254</v>
      </c>
    </row>
    <row r="2" spans="1:7" s="6" customFormat="1" ht="14.4" x14ac:dyDescent="0.3">
      <c r="A2" s="7" t="s">
        <v>12</v>
      </c>
      <c r="B2" s="124" t="s">
        <v>86</v>
      </c>
      <c r="C2" s="7"/>
      <c r="D2" s="7"/>
      <c r="E2" s="7"/>
      <c r="F2" s="118"/>
      <c r="G2" s="7"/>
    </row>
    <row r="3" spans="1:7" s="6" customFormat="1" ht="14.4" x14ac:dyDescent="0.3">
      <c r="A3" s="7" t="s">
        <v>251</v>
      </c>
      <c r="B3" s="169" t="s">
        <v>252</v>
      </c>
      <c r="C3" s="7"/>
      <c r="D3" s="7"/>
      <c r="E3" s="7"/>
      <c r="F3" s="118"/>
      <c r="G3" s="7"/>
    </row>
    <row r="4" spans="1:7" s="6" customFormat="1" ht="14.4" x14ac:dyDescent="0.3">
      <c r="A4" s="7" t="s">
        <v>13</v>
      </c>
      <c r="B4" s="124"/>
      <c r="C4" s="7"/>
      <c r="D4" s="7"/>
      <c r="E4" s="7"/>
      <c r="F4" s="118"/>
      <c r="G4" s="7"/>
    </row>
    <row r="5" spans="1:7" s="3" customFormat="1" ht="12.6" thickBot="1" x14ac:dyDescent="0.3">
      <c r="A5" s="132"/>
      <c r="C5" s="4"/>
      <c r="D5" s="4"/>
      <c r="E5" s="4"/>
      <c r="F5" s="119"/>
      <c r="G5" s="4"/>
    </row>
    <row r="6" spans="1:7" ht="14.4" thickBot="1" x14ac:dyDescent="0.35">
      <c r="A6" s="133" t="s">
        <v>59</v>
      </c>
      <c r="B6" s="67" t="s">
        <v>10</v>
      </c>
      <c r="C6" s="68" t="s">
        <v>7</v>
      </c>
      <c r="D6" s="68" t="s">
        <v>40</v>
      </c>
      <c r="E6" s="69" t="s">
        <v>6</v>
      </c>
      <c r="F6" s="69" t="s">
        <v>8</v>
      </c>
      <c r="G6" s="70" t="s">
        <v>17</v>
      </c>
    </row>
    <row r="7" spans="1:7" x14ac:dyDescent="0.3">
      <c r="A7" s="43"/>
      <c r="B7" s="71" t="s">
        <v>32</v>
      </c>
      <c r="C7" s="72"/>
      <c r="D7" s="72"/>
      <c r="E7" s="73"/>
      <c r="F7" s="120"/>
      <c r="G7" s="37"/>
    </row>
    <row r="8" spans="1:7" s="145" customFormat="1" x14ac:dyDescent="0.25">
      <c r="A8" s="5">
        <v>1</v>
      </c>
      <c r="B8" s="155" t="s">
        <v>137</v>
      </c>
      <c r="C8" s="48" t="s">
        <v>19</v>
      </c>
      <c r="D8" s="75" t="s">
        <v>131</v>
      </c>
      <c r="E8" s="61">
        <v>2.7</v>
      </c>
      <c r="F8" s="123"/>
      <c r="G8" s="42">
        <f>E8*F8</f>
        <v>0</v>
      </c>
    </row>
    <row r="9" spans="1:7" s="145" customFormat="1" ht="27.6" x14ac:dyDescent="0.25">
      <c r="A9" s="5">
        <v>2</v>
      </c>
      <c r="B9" s="156" t="s">
        <v>140</v>
      </c>
      <c r="C9" s="48" t="s">
        <v>29</v>
      </c>
      <c r="D9" s="75" t="s">
        <v>132</v>
      </c>
      <c r="E9" s="61">
        <v>1.35E-2</v>
      </c>
      <c r="F9" s="123"/>
      <c r="G9" s="42">
        <f>E9*F9</f>
        <v>0</v>
      </c>
    </row>
    <row r="10" spans="1:7" x14ac:dyDescent="0.3">
      <c r="A10" s="43"/>
      <c r="B10" s="71" t="s">
        <v>4</v>
      </c>
      <c r="C10" s="72"/>
      <c r="D10" s="76"/>
      <c r="E10" s="73"/>
      <c r="F10" s="73"/>
      <c r="G10" s="77"/>
    </row>
    <row r="11" spans="1:7" s="145" customFormat="1" ht="27.6" x14ac:dyDescent="0.25">
      <c r="A11" s="5">
        <v>3</v>
      </c>
      <c r="B11" s="155" t="s">
        <v>159</v>
      </c>
      <c r="C11" s="48" t="s">
        <v>20</v>
      </c>
      <c r="D11" s="75" t="s">
        <v>160</v>
      </c>
      <c r="E11" s="61">
        <v>1.2</v>
      </c>
      <c r="F11" s="49"/>
      <c r="G11" s="42">
        <f t="shared" ref="G11" si="0">E11*F11</f>
        <v>0</v>
      </c>
    </row>
    <row r="12" spans="1:7" s="145" customFormat="1" ht="27.6" x14ac:dyDescent="0.25">
      <c r="A12" s="5">
        <v>4</v>
      </c>
      <c r="B12" s="155" t="s">
        <v>158</v>
      </c>
      <c r="C12" s="48" t="s">
        <v>20</v>
      </c>
      <c r="D12" s="75" t="s">
        <v>161</v>
      </c>
      <c r="E12" s="61">
        <v>0.16</v>
      </c>
      <c r="F12" s="78"/>
      <c r="G12" s="42">
        <f t="shared" ref="G12:G23" si="1">E12*F12</f>
        <v>0</v>
      </c>
    </row>
    <row r="13" spans="1:7" s="145" customFormat="1" ht="27.6" x14ac:dyDescent="0.25">
      <c r="A13" s="5">
        <v>5</v>
      </c>
      <c r="B13" s="156" t="s">
        <v>162</v>
      </c>
      <c r="C13" s="48" t="s">
        <v>27</v>
      </c>
      <c r="D13" s="75" t="s">
        <v>163</v>
      </c>
      <c r="E13" s="61">
        <v>12</v>
      </c>
      <c r="F13" s="78"/>
      <c r="G13" s="42">
        <f t="shared" si="1"/>
        <v>0</v>
      </c>
    </row>
    <row r="14" spans="1:7" s="145" customFormat="1" ht="27.6" x14ac:dyDescent="0.25">
      <c r="A14" s="5">
        <v>6</v>
      </c>
      <c r="B14" s="155" t="s">
        <v>61</v>
      </c>
      <c r="C14" s="48" t="s">
        <v>27</v>
      </c>
      <c r="D14" s="75" t="s">
        <v>163</v>
      </c>
      <c r="E14" s="61">
        <v>12</v>
      </c>
      <c r="F14" s="78"/>
      <c r="G14" s="42">
        <f t="shared" si="1"/>
        <v>0</v>
      </c>
    </row>
    <row r="15" spans="1:7" s="145" customFormat="1" ht="27.6" x14ac:dyDescent="0.25">
      <c r="A15" s="5">
        <v>7</v>
      </c>
      <c r="B15" s="155" t="s">
        <v>41</v>
      </c>
      <c r="C15" s="48" t="s">
        <v>28</v>
      </c>
      <c r="D15" s="75" t="s">
        <v>164</v>
      </c>
      <c r="E15" s="61">
        <v>7.2</v>
      </c>
      <c r="F15" s="78"/>
      <c r="G15" s="42">
        <f t="shared" si="1"/>
        <v>0</v>
      </c>
    </row>
    <row r="16" spans="1:7" s="145" customFormat="1" ht="27.6" x14ac:dyDescent="0.25">
      <c r="A16" s="5">
        <v>8</v>
      </c>
      <c r="B16" s="155" t="s">
        <v>42</v>
      </c>
      <c r="C16" s="48" t="s">
        <v>27</v>
      </c>
      <c r="D16" s="75" t="s">
        <v>165</v>
      </c>
      <c r="E16" s="61">
        <v>4</v>
      </c>
      <c r="F16" s="78"/>
      <c r="G16" s="42">
        <f t="shared" si="1"/>
        <v>0</v>
      </c>
    </row>
    <row r="17" spans="1:7" s="145" customFormat="1" ht="27.6" x14ac:dyDescent="0.25">
      <c r="A17" s="5">
        <v>9</v>
      </c>
      <c r="B17" s="155" t="s">
        <v>168</v>
      </c>
      <c r="C17" s="48" t="s">
        <v>19</v>
      </c>
      <c r="D17" s="75" t="s">
        <v>166</v>
      </c>
      <c r="E17" s="61">
        <v>0.32</v>
      </c>
      <c r="F17" s="78"/>
      <c r="G17" s="42">
        <f>E17*F17</f>
        <v>0</v>
      </c>
    </row>
    <row r="18" spans="1:7" s="145" customFormat="1" ht="27.6" x14ac:dyDescent="0.25">
      <c r="A18" s="5">
        <v>10</v>
      </c>
      <c r="B18" s="155" t="s">
        <v>43</v>
      </c>
      <c r="C18" s="48" t="s">
        <v>29</v>
      </c>
      <c r="D18" s="75" t="s">
        <v>167</v>
      </c>
      <c r="E18" s="61">
        <v>800</v>
      </c>
      <c r="F18" s="78"/>
      <c r="G18" s="42">
        <f>E18*F18</f>
        <v>0</v>
      </c>
    </row>
    <row r="19" spans="1:7" x14ac:dyDescent="0.3">
      <c r="A19" s="43"/>
      <c r="B19" s="71" t="s">
        <v>34</v>
      </c>
      <c r="C19" s="72"/>
      <c r="D19" s="76"/>
      <c r="E19" s="73"/>
      <c r="F19" s="73"/>
      <c r="G19" s="77"/>
    </row>
    <row r="20" spans="1:7" s="145" customFormat="1" ht="27.6" x14ac:dyDescent="0.25">
      <c r="A20" s="5">
        <v>11</v>
      </c>
      <c r="B20" s="155" t="s">
        <v>178</v>
      </c>
      <c r="C20" s="48" t="s">
        <v>19</v>
      </c>
      <c r="D20" s="75" t="s">
        <v>179</v>
      </c>
      <c r="E20" s="61">
        <v>7.8E-2</v>
      </c>
      <c r="F20" s="49"/>
      <c r="G20" s="42">
        <f>E20*F20</f>
        <v>0</v>
      </c>
    </row>
    <row r="21" spans="1:7" s="145" customFormat="1" ht="27.6" x14ac:dyDescent="0.25">
      <c r="A21" s="5">
        <v>12</v>
      </c>
      <c r="B21" s="155" t="s">
        <v>177</v>
      </c>
      <c r="C21" s="48" t="s">
        <v>20</v>
      </c>
      <c r="D21" s="75" t="s">
        <v>180</v>
      </c>
      <c r="E21" s="61">
        <v>0.67500000000000004</v>
      </c>
      <c r="F21" s="78"/>
      <c r="G21" s="42">
        <f t="shared" si="1"/>
        <v>0</v>
      </c>
    </row>
    <row r="22" spans="1:7" s="145" customFormat="1" ht="27.6" x14ac:dyDescent="0.25">
      <c r="A22" s="5">
        <v>13</v>
      </c>
      <c r="B22" s="155" t="s">
        <v>16</v>
      </c>
      <c r="C22" s="48" t="s">
        <v>19</v>
      </c>
      <c r="D22" s="75" t="s">
        <v>181</v>
      </c>
      <c r="E22" s="61">
        <v>1.08</v>
      </c>
      <c r="F22" s="78"/>
      <c r="G22" s="42">
        <f t="shared" si="1"/>
        <v>0</v>
      </c>
    </row>
    <row r="23" spans="1:7" s="145" customFormat="1" ht="14.4" thickBot="1" x14ac:dyDescent="0.3">
      <c r="A23" s="165">
        <v>14</v>
      </c>
      <c r="B23" s="166" t="s">
        <v>176</v>
      </c>
      <c r="C23" s="79" t="s">
        <v>29</v>
      </c>
      <c r="D23" s="80" t="s">
        <v>182</v>
      </c>
      <c r="E23" s="167">
        <v>1080</v>
      </c>
      <c r="F23" s="78"/>
      <c r="G23" s="81">
        <f t="shared" si="1"/>
        <v>0</v>
      </c>
    </row>
    <row r="24" spans="1:7" s="6" customFormat="1" ht="15" thickBot="1" x14ac:dyDescent="0.35">
      <c r="A24" s="129"/>
      <c r="B24" s="82" t="s">
        <v>45</v>
      </c>
      <c r="C24" s="83"/>
      <c r="D24" s="83"/>
      <c r="E24" s="137"/>
      <c r="F24" s="121"/>
      <c r="G24" s="84">
        <f>SUM(G7:G23)</f>
        <v>0</v>
      </c>
    </row>
    <row r="25" spans="1:7" s="3" customFormat="1" ht="12" x14ac:dyDescent="0.25">
      <c r="A25" s="130"/>
      <c r="B25" s="65"/>
      <c r="C25" s="66"/>
      <c r="D25" s="66"/>
      <c r="E25" s="66"/>
      <c r="F25" s="122"/>
      <c r="G25" s="4"/>
    </row>
    <row r="26" spans="1:7" x14ac:dyDescent="0.3">
      <c r="A26" s="127"/>
      <c r="B26" s="3"/>
      <c r="C26" s="4"/>
      <c r="D26" s="4"/>
      <c r="E26" s="4"/>
      <c r="F26" s="119"/>
      <c r="G26" s="4"/>
    </row>
    <row r="27" spans="1:7" x14ac:dyDescent="0.3">
      <c r="A27" s="127"/>
      <c r="B27" s="3"/>
      <c r="C27" s="4"/>
      <c r="D27" s="4"/>
      <c r="E27" s="4"/>
      <c r="F27" s="119"/>
      <c r="G27" s="4"/>
    </row>
    <row r="28" spans="1:7" x14ac:dyDescent="0.3">
      <c r="A28" s="127"/>
      <c r="B28" s="3"/>
      <c r="C28" s="4"/>
      <c r="D28" s="4"/>
      <c r="E28" s="4"/>
      <c r="F28" s="119"/>
      <c r="G28" s="4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59"/>
  <sheetViews>
    <sheetView zoomScaleNormal="100" workbookViewId="0">
      <pane ySplit="6" topLeftCell="A26" activePane="bottomLeft" state="frozen"/>
      <selection pane="bottomLeft" activeCell="B4" sqref="B4"/>
    </sheetView>
  </sheetViews>
  <sheetFormatPr defaultColWidth="9.109375" defaultRowHeight="13.8" x14ac:dyDescent="0.3"/>
  <cols>
    <col min="1" max="1" width="12.33203125" style="2" customWidth="1"/>
    <col min="2" max="2" width="56.44140625" style="92" customWidth="1"/>
    <col min="3" max="3" width="10.5546875" style="2" customWidth="1"/>
    <col min="4" max="4" width="15" style="91" customWidth="1"/>
    <col min="5" max="5" width="10" style="2" customWidth="1"/>
    <col min="6" max="6" width="11.44140625" style="117" customWidth="1"/>
    <col min="7" max="7" width="17" style="2" customWidth="1"/>
    <col min="8" max="8" width="11.44140625" style="1" bestFit="1" customWidth="1"/>
    <col min="9" max="16384" width="9.109375" style="1"/>
  </cols>
  <sheetData>
    <row r="1" spans="1:7" ht="37.5" customHeight="1" x14ac:dyDescent="0.3">
      <c r="B1" s="180" t="s">
        <v>123</v>
      </c>
      <c r="C1" s="180"/>
    </row>
    <row r="2" spans="1:7" s="6" customFormat="1" ht="14.4" x14ac:dyDescent="0.3">
      <c r="A2" s="7" t="s">
        <v>12</v>
      </c>
      <c r="B2" s="125" t="s">
        <v>86</v>
      </c>
      <c r="C2" s="7"/>
      <c r="D2" s="11"/>
      <c r="E2" s="7"/>
      <c r="F2" s="118"/>
      <c r="G2" s="7"/>
    </row>
    <row r="3" spans="1:7" s="6" customFormat="1" ht="14.4" x14ac:dyDescent="0.3">
      <c r="A3" s="7" t="s">
        <v>255</v>
      </c>
      <c r="B3" s="170" t="s">
        <v>252</v>
      </c>
      <c r="C3" s="7"/>
      <c r="D3" s="11"/>
      <c r="E3" s="7"/>
      <c r="F3" s="118"/>
      <c r="G3" s="7"/>
    </row>
    <row r="4" spans="1:7" s="6" customFormat="1" ht="14.4" x14ac:dyDescent="0.3">
      <c r="A4" s="7" t="s">
        <v>13</v>
      </c>
      <c r="B4" s="125"/>
      <c r="C4" s="7"/>
      <c r="D4" s="11"/>
      <c r="E4" s="7"/>
      <c r="F4" s="138"/>
      <c r="G4" s="108"/>
    </row>
    <row r="5" spans="1:7" ht="14.4" thickBot="1" x14ac:dyDescent="0.35">
      <c r="A5" s="109"/>
    </row>
    <row r="6" spans="1:7" ht="14.4" thickBot="1" x14ac:dyDescent="0.35">
      <c r="A6" s="110" t="s">
        <v>124</v>
      </c>
      <c r="B6" s="93" t="s">
        <v>11</v>
      </c>
      <c r="C6" s="68" t="s">
        <v>7</v>
      </c>
      <c r="D6" s="94" t="s">
        <v>40</v>
      </c>
      <c r="E6" s="69" t="s">
        <v>6</v>
      </c>
      <c r="F6" s="69" t="s">
        <v>8</v>
      </c>
      <c r="G6" s="70" t="s">
        <v>17</v>
      </c>
    </row>
    <row r="7" spans="1:7" x14ac:dyDescent="0.3">
      <c r="A7" s="111"/>
      <c r="B7" s="95" t="s">
        <v>256</v>
      </c>
      <c r="C7" s="96"/>
      <c r="D7" s="97"/>
      <c r="E7" s="96"/>
      <c r="F7" s="139"/>
      <c r="G7" s="98"/>
    </row>
    <row r="8" spans="1:7" ht="27.6" x14ac:dyDescent="0.3">
      <c r="A8" s="5">
        <v>112151111</v>
      </c>
      <c r="B8" s="104" t="s">
        <v>67</v>
      </c>
      <c r="C8" s="61" t="s">
        <v>27</v>
      </c>
      <c r="D8" s="99" t="s">
        <v>125</v>
      </c>
      <c r="E8" s="61">
        <v>2</v>
      </c>
      <c r="F8" s="78"/>
      <c r="G8" s="42">
        <f t="shared" ref="G8" si="0">E8*F8</f>
        <v>0</v>
      </c>
    </row>
    <row r="9" spans="1:7" ht="27.6" x14ac:dyDescent="0.3">
      <c r="A9" s="5">
        <v>112201111</v>
      </c>
      <c r="B9" s="104" t="s">
        <v>74</v>
      </c>
      <c r="C9" s="61" t="s">
        <v>27</v>
      </c>
      <c r="D9" s="99" t="s">
        <v>125</v>
      </c>
      <c r="E9" s="61">
        <v>2</v>
      </c>
      <c r="F9" s="78"/>
      <c r="G9" s="42">
        <f t="shared" ref="G9" si="1">E9*F9</f>
        <v>0</v>
      </c>
    </row>
    <row r="10" spans="1:7" ht="27.6" x14ac:dyDescent="0.3">
      <c r="A10" s="5">
        <v>184852236</v>
      </c>
      <c r="B10" s="104" t="s">
        <v>75</v>
      </c>
      <c r="C10" s="61" t="s">
        <v>27</v>
      </c>
      <c r="D10" s="99" t="s">
        <v>127</v>
      </c>
      <c r="E10" s="61">
        <v>1</v>
      </c>
      <c r="F10" s="78"/>
      <c r="G10" s="42">
        <f t="shared" ref="G10:G12" si="2">E10*F10</f>
        <v>0</v>
      </c>
    </row>
    <row r="11" spans="1:7" ht="27.6" x14ac:dyDescent="0.3">
      <c r="A11" s="5">
        <v>184852241</v>
      </c>
      <c r="B11" s="104" t="s">
        <v>76</v>
      </c>
      <c r="C11" s="61" t="s">
        <v>27</v>
      </c>
      <c r="D11" s="99" t="s">
        <v>128</v>
      </c>
      <c r="E11" s="61">
        <v>1</v>
      </c>
      <c r="F11" s="78"/>
      <c r="G11" s="42">
        <f t="shared" si="2"/>
        <v>0</v>
      </c>
    </row>
    <row r="12" spans="1:7" x14ac:dyDescent="0.3">
      <c r="A12" s="5" t="s">
        <v>31</v>
      </c>
      <c r="B12" s="104" t="s">
        <v>126</v>
      </c>
      <c r="C12" s="61" t="s">
        <v>36</v>
      </c>
      <c r="D12" s="99">
        <v>1</v>
      </c>
      <c r="E12" s="61">
        <v>1</v>
      </c>
      <c r="F12" s="171"/>
      <c r="G12" s="42">
        <f t="shared" si="2"/>
        <v>0</v>
      </c>
    </row>
    <row r="13" spans="1:7" x14ac:dyDescent="0.3">
      <c r="A13" s="112"/>
      <c r="B13" s="105" t="s">
        <v>3</v>
      </c>
      <c r="C13" s="101"/>
      <c r="D13" s="102"/>
      <c r="E13" s="101"/>
      <c r="F13" s="140"/>
      <c r="G13" s="103"/>
    </row>
    <row r="14" spans="1:7" x14ac:dyDescent="0.3">
      <c r="A14" s="5" t="s">
        <v>31</v>
      </c>
      <c r="B14" s="104" t="s">
        <v>135</v>
      </c>
      <c r="C14" s="61" t="s">
        <v>18</v>
      </c>
      <c r="D14" s="99" t="s">
        <v>130</v>
      </c>
      <c r="E14" s="61">
        <v>13.5</v>
      </c>
      <c r="F14" s="78"/>
      <c r="G14" s="42">
        <f t="shared" ref="G14:G15" si="3">E14*F14</f>
        <v>0</v>
      </c>
    </row>
    <row r="15" spans="1:7" ht="27.6" x14ac:dyDescent="0.3">
      <c r="A15" s="5">
        <v>181351003</v>
      </c>
      <c r="B15" s="104" t="s">
        <v>129</v>
      </c>
      <c r="C15" s="61" t="s">
        <v>18</v>
      </c>
      <c r="D15" s="99" t="s">
        <v>130</v>
      </c>
      <c r="E15" s="61">
        <v>13.5</v>
      </c>
      <c r="F15" s="78"/>
      <c r="G15" s="42">
        <f t="shared" si="3"/>
        <v>0</v>
      </c>
    </row>
    <row r="16" spans="1:7" ht="27.6" x14ac:dyDescent="0.3">
      <c r="A16" s="5">
        <v>184813511</v>
      </c>
      <c r="B16" s="104" t="s">
        <v>136</v>
      </c>
      <c r="C16" s="61" t="s">
        <v>18</v>
      </c>
      <c r="D16" s="99" t="s">
        <v>134</v>
      </c>
      <c r="E16" s="61">
        <v>27</v>
      </c>
      <c r="F16" s="78"/>
      <c r="G16" s="42">
        <f>E16*F16</f>
        <v>0</v>
      </c>
    </row>
    <row r="17" spans="1:7" x14ac:dyDescent="0.3">
      <c r="A17" s="5">
        <v>183403114</v>
      </c>
      <c r="B17" s="104" t="s">
        <v>146</v>
      </c>
      <c r="C17" s="61" t="s">
        <v>18</v>
      </c>
      <c r="D17" s="99" t="s">
        <v>130</v>
      </c>
      <c r="E17" s="61">
        <v>13.5</v>
      </c>
      <c r="F17" s="78"/>
      <c r="G17" s="42">
        <f t="shared" ref="G17:G19" si="4">E17*F17</f>
        <v>0</v>
      </c>
    </row>
    <row r="18" spans="1:7" ht="27.6" x14ac:dyDescent="0.3">
      <c r="A18" s="5">
        <v>183403153</v>
      </c>
      <c r="B18" s="104" t="s">
        <v>145</v>
      </c>
      <c r="C18" s="61" t="s">
        <v>18</v>
      </c>
      <c r="D18" s="99" t="s">
        <v>134</v>
      </c>
      <c r="E18" s="61">
        <v>27</v>
      </c>
      <c r="F18" s="78"/>
      <c r="G18" s="42">
        <f t="shared" si="4"/>
        <v>0</v>
      </c>
    </row>
    <row r="19" spans="1:7" x14ac:dyDescent="0.3">
      <c r="A19" s="5">
        <v>183403161</v>
      </c>
      <c r="B19" s="104" t="s">
        <v>68</v>
      </c>
      <c r="C19" s="61" t="s">
        <v>18</v>
      </c>
      <c r="D19" s="99" t="s">
        <v>130</v>
      </c>
      <c r="E19" s="61">
        <v>13.5</v>
      </c>
      <c r="F19" s="78"/>
      <c r="G19" s="42">
        <f t="shared" si="4"/>
        <v>0</v>
      </c>
    </row>
    <row r="20" spans="1:7" x14ac:dyDescent="0.3">
      <c r="A20" s="112"/>
      <c r="B20" s="105" t="s">
        <v>4</v>
      </c>
      <c r="C20" s="101"/>
      <c r="D20" s="102"/>
      <c r="E20" s="101"/>
      <c r="F20" s="140"/>
      <c r="G20" s="103"/>
    </row>
    <row r="21" spans="1:7" x14ac:dyDescent="0.3">
      <c r="A21" s="5">
        <v>119005151</v>
      </c>
      <c r="B21" s="104" t="s">
        <v>83</v>
      </c>
      <c r="C21" s="61" t="s">
        <v>27</v>
      </c>
      <c r="D21" s="99" t="s">
        <v>249</v>
      </c>
      <c r="E21" s="61">
        <v>4</v>
      </c>
      <c r="F21" s="142"/>
      <c r="G21" s="42">
        <f>E21*F21</f>
        <v>0</v>
      </c>
    </row>
    <row r="22" spans="1:7" ht="27.6" x14ac:dyDescent="0.3">
      <c r="A22" s="5">
        <v>183101115</v>
      </c>
      <c r="B22" s="104" t="s">
        <v>150</v>
      </c>
      <c r="C22" s="61" t="s">
        <v>27</v>
      </c>
      <c r="D22" s="99" t="s">
        <v>249</v>
      </c>
      <c r="E22" s="61">
        <v>4</v>
      </c>
      <c r="F22" s="78"/>
      <c r="G22" s="42">
        <f t="shared" ref="G22" si="5">E22*F22</f>
        <v>0</v>
      </c>
    </row>
    <row r="23" spans="1:7" ht="27.6" x14ac:dyDescent="0.3">
      <c r="A23" s="5">
        <v>184102115</v>
      </c>
      <c r="B23" s="104" t="s">
        <v>70</v>
      </c>
      <c r="C23" s="61" t="s">
        <v>27</v>
      </c>
      <c r="D23" s="99" t="s">
        <v>249</v>
      </c>
      <c r="E23" s="61">
        <v>4</v>
      </c>
      <c r="F23" s="78"/>
      <c r="G23" s="42">
        <f t="shared" ref="G23" si="6">E23*F23</f>
        <v>0</v>
      </c>
    </row>
    <row r="24" spans="1:7" ht="27.6" x14ac:dyDescent="0.3">
      <c r="A24" s="5">
        <v>185802114</v>
      </c>
      <c r="B24" s="104" t="s">
        <v>77</v>
      </c>
      <c r="C24" s="61" t="s">
        <v>0</v>
      </c>
      <c r="D24" s="99" t="s">
        <v>151</v>
      </c>
      <c r="E24" s="61">
        <v>1.6000000000000001E-4</v>
      </c>
      <c r="F24" s="78"/>
      <c r="G24" s="42">
        <f t="shared" ref="G24:G25" si="7">E24*F24</f>
        <v>0</v>
      </c>
    </row>
    <row r="25" spans="1:7" ht="27.6" x14ac:dyDescent="0.3">
      <c r="A25" s="5">
        <v>185802114</v>
      </c>
      <c r="B25" s="104" t="s">
        <v>78</v>
      </c>
      <c r="C25" s="61" t="s">
        <v>0</v>
      </c>
      <c r="D25" s="99" t="s">
        <v>152</v>
      </c>
      <c r="E25" s="61">
        <v>1.1999999999999999E-3</v>
      </c>
      <c r="F25" s="78"/>
      <c r="G25" s="42">
        <f t="shared" si="7"/>
        <v>0</v>
      </c>
    </row>
    <row r="26" spans="1:7" x14ac:dyDescent="0.3">
      <c r="A26" s="5">
        <v>184215133</v>
      </c>
      <c r="B26" s="104" t="s">
        <v>72</v>
      </c>
      <c r="C26" s="61" t="s">
        <v>27</v>
      </c>
      <c r="D26" s="99" t="s">
        <v>249</v>
      </c>
      <c r="E26" s="61">
        <v>4</v>
      </c>
      <c r="F26" s="78"/>
      <c r="G26" s="42">
        <f t="shared" ref="G26:G31" si="8">E26*F26</f>
        <v>0</v>
      </c>
    </row>
    <row r="27" spans="1:7" ht="27.6" x14ac:dyDescent="0.3">
      <c r="A27" s="5">
        <v>184501141</v>
      </c>
      <c r="B27" s="104" t="s">
        <v>153</v>
      </c>
      <c r="C27" s="61" t="s">
        <v>18</v>
      </c>
      <c r="D27" s="99" t="s">
        <v>154</v>
      </c>
      <c r="E27" s="61">
        <v>4</v>
      </c>
      <c r="F27" s="78"/>
      <c r="G27" s="42">
        <f t="shared" si="8"/>
        <v>0</v>
      </c>
    </row>
    <row r="28" spans="1:7" ht="27.6" x14ac:dyDescent="0.3">
      <c r="A28" s="5">
        <v>184215411</v>
      </c>
      <c r="B28" s="104" t="s">
        <v>79</v>
      </c>
      <c r="C28" s="61" t="s">
        <v>27</v>
      </c>
      <c r="D28" s="99" t="s">
        <v>249</v>
      </c>
      <c r="E28" s="61">
        <v>4</v>
      </c>
      <c r="F28" s="78"/>
      <c r="G28" s="42">
        <f t="shared" si="8"/>
        <v>0</v>
      </c>
    </row>
    <row r="29" spans="1:7" x14ac:dyDescent="0.3">
      <c r="A29" s="5">
        <v>184911421</v>
      </c>
      <c r="B29" s="104" t="s">
        <v>73</v>
      </c>
      <c r="C29" s="61" t="s">
        <v>18</v>
      </c>
      <c r="D29" s="99" t="s">
        <v>250</v>
      </c>
      <c r="E29" s="61">
        <v>4</v>
      </c>
      <c r="F29" s="78"/>
      <c r="G29" s="42">
        <f t="shared" si="8"/>
        <v>0</v>
      </c>
    </row>
    <row r="30" spans="1:7" ht="27.6" x14ac:dyDescent="0.3">
      <c r="A30" s="5">
        <v>185804312</v>
      </c>
      <c r="B30" s="104" t="s">
        <v>156</v>
      </c>
      <c r="C30" s="61" t="s">
        <v>19</v>
      </c>
      <c r="D30" s="99" t="s">
        <v>155</v>
      </c>
      <c r="E30" s="61">
        <v>0.8</v>
      </c>
      <c r="F30" s="78"/>
      <c r="G30" s="42">
        <f t="shared" si="8"/>
        <v>0</v>
      </c>
    </row>
    <row r="31" spans="1:7" ht="27.6" x14ac:dyDescent="0.3">
      <c r="A31" s="5">
        <v>185851121</v>
      </c>
      <c r="B31" s="104" t="s">
        <v>157</v>
      </c>
      <c r="C31" s="61" t="s">
        <v>19</v>
      </c>
      <c r="D31" s="99" t="s">
        <v>155</v>
      </c>
      <c r="E31" s="61">
        <v>0.8</v>
      </c>
      <c r="F31" s="78"/>
      <c r="G31" s="42">
        <f t="shared" si="8"/>
        <v>0</v>
      </c>
    </row>
    <row r="32" spans="1:7" x14ac:dyDescent="0.3">
      <c r="A32" s="5" t="s">
        <v>31</v>
      </c>
      <c r="B32" s="104" t="s">
        <v>60</v>
      </c>
      <c r="C32" s="61" t="s">
        <v>27</v>
      </c>
      <c r="D32" s="99" t="s">
        <v>249</v>
      </c>
      <c r="E32" s="61">
        <v>4</v>
      </c>
      <c r="F32" s="78"/>
      <c r="G32" s="42">
        <f t="shared" ref="G32" si="9">E32*F32</f>
        <v>0</v>
      </c>
    </row>
    <row r="33" spans="1:7" x14ac:dyDescent="0.3">
      <c r="A33" s="112"/>
      <c r="B33" s="105" t="s">
        <v>34</v>
      </c>
      <c r="C33" s="101"/>
      <c r="D33" s="102"/>
      <c r="E33" s="101"/>
      <c r="F33" s="140"/>
      <c r="G33" s="106"/>
    </row>
    <row r="34" spans="1:7" ht="27.6" x14ac:dyDescent="0.3">
      <c r="A34" s="5">
        <v>119005121</v>
      </c>
      <c r="B34" s="104" t="s">
        <v>169</v>
      </c>
      <c r="C34" s="61" t="s">
        <v>18</v>
      </c>
      <c r="D34" s="99" t="s">
        <v>130</v>
      </c>
      <c r="E34" s="61">
        <v>13.5</v>
      </c>
      <c r="F34" s="142"/>
      <c r="G34" s="42">
        <f t="shared" ref="G34" si="10">E34*F34</f>
        <v>0</v>
      </c>
    </row>
    <row r="35" spans="1:7" x14ac:dyDescent="0.3">
      <c r="A35" s="5">
        <v>183205111</v>
      </c>
      <c r="B35" s="104" t="s">
        <v>170</v>
      </c>
      <c r="C35" s="61" t="s">
        <v>18</v>
      </c>
      <c r="D35" s="99" t="s">
        <v>130</v>
      </c>
      <c r="E35" s="61">
        <v>13.5</v>
      </c>
      <c r="F35" s="78"/>
      <c r="G35" s="42">
        <f t="shared" ref="G35:G41" si="11">E35*F35</f>
        <v>0</v>
      </c>
    </row>
    <row r="36" spans="1:7" ht="27.6" x14ac:dyDescent="0.3">
      <c r="A36" s="5">
        <v>183111211</v>
      </c>
      <c r="B36" s="104" t="s">
        <v>171</v>
      </c>
      <c r="C36" s="61" t="s">
        <v>27</v>
      </c>
      <c r="D36" s="99" t="s">
        <v>172</v>
      </c>
      <c r="E36" s="61">
        <v>78</v>
      </c>
      <c r="F36" s="78"/>
      <c r="G36" s="42">
        <f t="shared" si="11"/>
        <v>0</v>
      </c>
    </row>
    <row r="37" spans="1:7" x14ac:dyDescent="0.3">
      <c r="A37" s="5">
        <v>183211321</v>
      </c>
      <c r="B37" s="104" t="s">
        <v>84</v>
      </c>
      <c r="C37" s="61" t="s">
        <v>27</v>
      </c>
      <c r="D37" s="99" t="s">
        <v>172</v>
      </c>
      <c r="E37" s="61">
        <v>78</v>
      </c>
      <c r="F37" s="78"/>
      <c r="G37" s="42">
        <f t="shared" si="11"/>
        <v>0</v>
      </c>
    </row>
    <row r="38" spans="1:7" ht="27.6" x14ac:dyDescent="0.3">
      <c r="A38" s="5">
        <v>185802113</v>
      </c>
      <c r="B38" s="104" t="s">
        <v>69</v>
      </c>
      <c r="C38" s="61" t="s">
        <v>0</v>
      </c>
      <c r="D38" s="99" t="s">
        <v>173</v>
      </c>
      <c r="E38" s="61">
        <v>6.7500000000000004E-4</v>
      </c>
      <c r="F38" s="78"/>
      <c r="G38" s="42">
        <f t="shared" si="11"/>
        <v>0</v>
      </c>
    </row>
    <row r="39" spans="1:7" x14ac:dyDescent="0.3">
      <c r="A39" s="5">
        <v>184911421</v>
      </c>
      <c r="B39" s="104" t="s">
        <v>73</v>
      </c>
      <c r="C39" s="61" t="s">
        <v>18</v>
      </c>
      <c r="D39" s="99" t="s">
        <v>130</v>
      </c>
      <c r="E39" s="61">
        <v>13.5</v>
      </c>
      <c r="F39" s="78"/>
      <c r="G39" s="42">
        <f t="shared" ref="G39" si="12">E39*F39</f>
        <v>0</v>
      </c>
    </row>
    <row r="40" spans="1:7" ht="27.6" x14ac:dyDescent="0.3">
      <c r="A40" s="5">
        <v>185804312</v>
      </c>
      <c r="B40" s="104" t="s">
        <v>175</v>
      </c>
      <c r="C40" s="61" t="s">
        <v>19</v>
      </c>
      <c r="D40" s="99" t="s">
        <v>174</v>
      </c>
      <c r="E40" s="61">
        <v>1.08</v>
      </c>
      <c r="F40" s="78"/>
      <c r="G40" s="42">
        <f t="shared" si="11"/>
        <v>0</v>
      </c>
    </row>
    <row r="41" spans="1:7" ht="27.6" x14ac:dyDescent="0.3">
      <c r="A41" s="5">
        <v>185851121</v>
      </c>
      <c r="B41" s="104" t="s">
        <v>157</v>
      </c>
      <c r="C41" s="61" t="s">
        <v>19</v>
      </c>
      <c r="D41" s="99" t="s">
        <v>174</v>
      </c>
      <c r="E41" s="61">
        <v>1.08</v>
      </c>
      <c r="F41" s="78"/>
      <c r="G41" s="42">
        <f t="shared" si="11"/>
        <v>0</v>
      </c>
    </row>
    <row r="42" spans="1:7" x14ac:dyDescent="0.3">
      <c r="A42" s="112"/>
      <c r="B42" s="105" t="s">
        <v>270</v>
      </c>
      <c r="C42" s="101"/>
      <c r="D42" s="102"/>
      <c r="E42" s="136"/>
      <c r="F42" s="140"/>
      <c r="G42" s="103"/>
    </row>
    <row r="43" spans="1:7" x14ac:dyDescent="0.3">
      <c r="A43" s="5" t="s">
        <v>31</v>
      </c>
      <c r="B43" s="104" t="s">
        <v>271</v>
      </c>
      <c r="C43" s="61" t="s">
        <v>27</v>
      </c>
      <c r="D43" s="99">
        <v>1</v>
      </c>
      <c r="E43" s="61">
        <v>1</v>
      </c>
      <c r="F43" s="78"/>
      <c r="G43" s="42">
        <f>E43*F43</f>
        <v>0</v>
      </c>
    </row>
    <row r="44" spans="1:7" x14ac:dyDescent="0.3">
      <c r="A44" s="112"/>
      <c r="B44" s="100"/>
      <c r="C44" s="101"/>
      <c r="D44" s="102"/>
      <c r="E44" s="136"/>
      <c r="F44" s="140"/>
      <c r="G44" s="103"/>
    </row>
    <row r="45" spans="1:7" s="107" customFormat="1" x14ac:dyDescent="0.3">
      <c r="A45" s="5" t="s">
        <v>31</v>
      </c>
      <c r="B45" s="104" t="s">
        <v>1</v>
      </c>
      <c r="C45" s="61" t="s">
        <v>36</v>
      </c>
      <c r="D45" s="99">
        <v>1</v>
      </c>
      <c r="E45" s="61">
        <v>1</v>
      </c>
      <c r="F45" s="78"/>
      <c r="G45" s="42">
        <f>E45*F45</f>
        <v>0</v>
      </c>
    </row>
    <row r="46" spans="1:7" s="34" customFormat="1" x14ac:dyDescent="0.3">
      <c r="A46" s="165" t="s">
        <v>31</v>
      </c>
      <c r="B46" s="172" t="s">
        <v>2</v>
      </c>
      <c r="C46" s="173" t="s">
        <v>36</v>
      </c>
      <c r="D46" s="174">
        <v>1</v>
      </c>
      <c r="E46" s="173">
        <v>1</v>
      </c>
      <c r="F46" s="175"/>
      <c r="G46" s="81">
        <f>E46*F46</f>
        <v>0</v>
      </c>
    </row>
    <row r="47" spans="1:7" s="107" customFormat="1" ht="14.4" thickBot="1" x14ac:dyDescent="0.35">
      <c r="A47" s="165" t="s">
        <v>31</v>
      </c>
      <c r="B47" s="172" t="s">
        <v>85</v>
      </c>
      <c r="C47" s="173" t="s">
        <v>36</v>
      </c>
      <c r="D47" s="174">
        <v>1</v>
      </c>
      <c r="E47" s="173">
        <v>1</v>
      </c>
      <c r="F47" s="175"/>
      <c r="G47" s="81">
        <f>E47*F47</f>
        <v>0</v>
      </c>
    </row>
    <row r="48" spans="1:7" ht="15" thickBot="1" x14ac:dyDescent="0.35">
      <c r="A48" s="113"/>
      <c r="B48" s="114" t="s">
        <v>46</v>
      </c>
      <c r="C48" s="115"/>
      <c r="D48" s="116"/>
      <c r="E48" s="137"/>
      <c r="F48" s="121"/>
      <c r="G48" s="84">
        <f>SUM(G7:G47)</f>
        <v>0</v>
      </c>
    </row>
    <row r="53" spans="1:7" s="6" customFormat="1" ht="14.4" x14ac:dyDescent="0.3">
      <c r="A53" s="2"/>
      <c r="B53" s="92"/>
      <c r="C53" s="2"/>
      <c r="D53" s="91"/>
      <c r="E53" s="2"/>
      <c r="F53" s="117"/>
      <c r="G53" s="2"/>
    </row>
    <row r="54" spans="1:7" x14ac:dyDescent="0.3">
      <c r="A54" s="134"/>
      <c r="B54" s="134"/>
      <c r="C54" s="134"/>
      <c r="D54" s="135"/>
    </row>
    <row r="55" spans="1:7" x14ac:dyDescent="0.3">
      <c r="A55" s="134"/>
      <c r="B55" s="134"/>
      <c r="C55" s="134"/>
      <c r="D55" s="135"/>
    </row>
    <row r="56" spans="1:7" x14ac:dyDescent="0.3">
      <c r="A56" s="134"/>
      <c r="B56" s="134"/>
      <c r="C56" s="134"/>
      <c r="D56" s="135"/>
    </row>
    <row r="57" spans="1:7" x14ac:dyDescent="0.3">
      <c r="A57" s="134"/>
      <c r="B57" s="134"/>
      <c r="C57" s="134"/>
      <c r="D57" s="135"/>
    </row>
    <row r="58" spans="1:7" x14ac:dyDescent="0.3">
      <c r="A58" s="134"/>
      <c r="B58" s="134"/>
      <c r="C58" s="134"/>
      <c r="D58" s="135"/>
    </row>
    <row r="59" spans="1:7" x14ac:dyDescent="0.3">
      <c r="A59" s="134"/>
      <c r="B59" s="134"/>
      <c r="C59" s="134"/>
      <c r="D59" s="135"/>
    </row>
  </sheetData>
  <mergeCells count="1">
    <mergeCell ref="B1:C1"/>
  </mergeCells>
  <phoneticPr fontId="2" type="noConversion"/>
  <pageMargins left="0.78740157480314965" right="0.78740157480314965" top="0.98425196850393704" bottom="0.98425196850393704" header="0.51181102362204722" footer="0.51181102362204722"/>
  <pageSetup paperSize="9" scale="97" orientation="landscape" horizontalDpi="4294967293" r:id="rId1"/>
  <headerFooter alignWithMargins="0">
    <oddHeader>&amp;A</oddHeader>
    <oddFooter>Stránka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5"/>
  <sheetViews>
    <sheetView zoomScaleNormal="100" workbookViewId="0">
      <selection activeCell="C14" sqref="C14"/>
    </sheetView>
  </sheetViews>
  <sheetFormatPr defaultColWidth="9.109375" defaultRowHeight="14.4" x14ac:dyDescent="0.3"/>
  <cols>
    <col min="1" max="1" width="10.6640625" style="6" customWidth="1"/>
    <col min="2" max="2" width="42.6640625" style="6" customWidth="1"/>
    <col min="3" max="3" width="19.5546875" style="7" customWidth="1"/>
    <col min="4" max="4" width="20.6640625" style="7" customWidth="1"/>
    <col min="5" max="5" width="27" style="7" customWidth="1"/>
    <col min="6" max="6" width="9.109375" style="6"/>
    <col min="7" max="7" width="11.44140625" style="6" bestFit="1" customWidth="1"/>
    <col min="8" max="16384" width="9.109375" style="6"/>
  </cols>
  <sheetData>
    <row r="1" spans="1:5" ht="18" x14ac:dyDescent="0.35">
      <c r="B1" s="27" t="s">
        <v>257</v>
      </c>
    </row>
    <row r="2" spans="1:5" ht="14.25" customHeight="1" x14ac:dyDescent="0.3">
      <c r="A2" s="7" t="s">
        <v>12</v>
      </c>
      <c r="B2" s="124" t="s">
        <v>86</v>
      </c>
      <c r="C2" s="8"/>
    </row>
    <row r="3" spans="1:5" ht="14.25" customHeight="1" x14ac:dyDescent="0.3">
      <c r="A3" s="7" t="s">
        <v>251</v>
      </c>
      <c r="B3" s="176" t="s">
        <v>258</v>
      </c>
      <c r="C3" s="8"/>
    </row>
    <row r="4" spans="1:5" ht="15" customHeight="1" x14ac:dyDescent="0.3">
      <c r="A4" s="7" t="s">
        <v>13</v>
      </c>
      <c r="B4" s="124" t="s">
        <v>87</v>
      </c>
      <c r="C4" s="8"/>
    </row>
    <row r="5" spans="1:5" ht="15" customHeight="1" x14ac:dyDescent="0.3">
      <c r="A5" s="7"/>
      <c r="B5" s="8"/>
      <c r="C5" s="8"/>
    </row>
    <row r="6" spans="1:5" s="12" customFormat="1" ht="15" customHeight="1" x14ac:dyDescent="0.3">
      <c r="A6" s="9" t="s">
        <v>88</v>
      </c>
      <c r="B6" s="10"/>
      <c r="C6" s="10"/>
      <c r="D6" s="11"/>
      <c r="E6" s="11"/>
    </row>
    <row r="7" spans="1:5" s="12" customFormat="1" ht="15" customHeight="1" x14ac:dyDescent="0.3">
      <c r="A7" s="9" t="s">
        <v>90</v>
      </c>
      <c r="B7" s="10"/>
      <c r="C7" s="10"/>
      <c r="D7" s="11"/>
      <c r="E7" s="11"/>
    </row>
    <row r="8" spans="1:5" s="12" customFormat="1" ht="15" customHeight="1" x14ac:dyDescent="0.3">
      <c r="A8" s="9" t="s">
        <v>89</v>
      </c>
      <c r="B8" s="10"/>
      <c r="C8" s="10"/>
      <c r="D8" s="11"/>
      <c r="E8" s="11"/>
    </row>
    <row r="9" spans="1:5" ht="15" thickBot="1" x14ac:dyDescent="0.35">
      <c r="A9" s="13"/>
    </row>
    <row r="10" spans="1:5" s="18" customFormat="1" x14ac:dyDescent="0.3">
      <c r="A10" s="14" t="s">
        <v>21</v>
      </c>
      <c r="B10" s="15" t="s">
        <v>47</v>
      </c>
      <c r="C10" s="16" t="s">
        <v>48</v>
      </c>
      <c r="D10" s="16" t="s">
        <v>49</v>
      </c>
      <c r="E10" s="17" t="s">
        <v>50</v>
      </c>
    </row>
    <row r="11" spans="1:5" ht="30" customHeight="1" x14ac:dyDescent="0.3">
      <c r="A11" s="19">
        <v>1</v>
      </c>
      <c r="B11" s="20" t="s">
        <v>51</v>
      </c>
      <c r="C11" s="21">
        <f>'2.2 Rostliny'!$G$12</f>
        <v>0</v>
      </c>
      <c r="D11" s="21">
        <f>0.21*C11</f>
        <v>0</v>
      </c>
      <c r="E11" s="22">
        <f>C11+D11</f>
        <v>0</v>
      </c>
    </row>
    <row r="12" spans="1:5" ht="30" customHeight="1" x14ac:dyDescent="0.3">
      <c r="A12" s="19">
        <v>2</v>
      </c>
      <c r="B12" s="20" t="s">
        <v>52</v>
      </c>
      <c r="C12" s="21">
        <f>'2.3 Ostatní materiál'!$G$16</f>
        <v>0</v>
      </c>
      <c r="D12" s="21">
        <f>0.21*C12</f>
        <v>0</v>
      </c>
      <c r="E12" s="22">
        <f>C12+D12</f>
        <v>0</v>
      </c>
    </row>
    <row r="13" spans="1:5" ht="31.5" customHeight="1" x14ac:dyDescent="0.3">
      <c r="A13" s="19">
        <v>3</v>
      </c>
      <c r="B13" s="20" t="s">
        <v>54</v>
      </c>
      <c r="C13" s="21">
        <f>'2.4 Práce'!$G$24</f>
        <v>0</v>
      </c>
      <c r="D13" s="21">
        <f>0.21*C13</f>
        <v>0</v>
      </c>
      <c r="E13" s="22">
        <f>C13+D13</f>
        <v>0</v>
      </c>
    </row>
    <row r="14" spans="1:5" ht="30.75" customHeight="1" thickBot="1" x14ac:dyDescent="0.35">
      <c r="A14" s="23"/>
      <c r="B14" s="24" t="s">
        <v>53</v>
      </c>
      <c r="C14" s="25">
        <f>SUM(C11:C13)</f>
        <v>0</v>
      </c>
      <c r="D14" s="25">
        <f>SUM(D11:D13)</f>
        <v>0</v>
      </c>
      <c r="E14" s="26">
        <f>SUM(E11:E13)</f>
        <v>0</v>
      </c>
    </row>
    <row r="15" spans="1:5" ht="15.9" customHeight="1" x14ac:dyDescent="0.3">
      <c r="E15" s="8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3"/>
  <sheetViews>
    <sheetView zoomScaleNormal="100" workbookViewId="0">
      <selection activeCell="B4" sqref="B4"/>
    </sheetView>
  </sheetViews>
  <sheetFormatPr defaultColWidth="9.109375" defaultRowHeight="13.8" x14ac:dyDescent="0.3"/>
  <cols>
    <col min="1" max="1" width="11.33203125" style="1" customWidth="1"/>
    <col min="2" max="2" width="36.88671875" style="1" customWidth="1"/>
    <col min="3" max="3" width="17.5546875" style="2" customWidth="1"/>
    <col min="4" max="4" width="10.5546875" style="2" customWidth="1"/>
    <col min="5" max="5" width="12.6640625" style="2" customWidth="1"/>
    <col min="6" max="6" width="12.44140625" style="2" customWidth="1"/>
    <col min="7" max="7" width="17" style="2" customWidth="1"/>
    <col min="8" max="16384" width="9.109375" style="1"/>
  </cols>
  <sheetData>
    <row r="1" spans="1:7" ht="18" x14ac:dyDescent="0.35">
      <c r="B1" s="27" t="s">
        <v>253</v>
      </c>
    </row>
    <row r="2" spans="1:7" s="6" customFormat="1" ht="14.4" x14ac:dyDescent="0.3">
      <c r="A2" s="7" t="s">
        <v>12</v>
      </c>
      <c r="B2" s="124" t="s">
        <v>86</v>
      </c>
      <c r="C2" s="8"/>
      <c r="D2" s="7"/>
      <c r="E2" s="7"/>
      <c r="F2" s="7"/>
      <c r="G2" s="7"/>
    </row>
    <row r="3" spans="1:7" s="6" customFormat="1" ht="14.4" x14ac:dyDescent="0.3">
      <c r="A3" s="7" t="s">
        <v>251</v>
      </c>
      <c r="B3" s="169" t="s">
        <v>258</v>
      </c>
      <c r="C3" s="8"/>
      <c r="D3" s="7"/>
      <c r="E3" s="7"/>
      <c r="F3" s="7"/>
      <c r="G3" s="7"/>
    </row>
    <row r="4" spans="1:7" s="6" customFormat="1" ht="14.4" x14ac:dyDescent="0.3">
      <c r="A4" s="7" t="s">
        <v>13</v>
      </c>
      <c r="B4" s="124"/>
      <c r="C4" s="8"/>
      <c r="D4" s="7"/>
      <c r="E4" s="7"/>
      <c r="F4" s="7"/>
      <c r="G4" s="7"/>
    </row>
    <row r="5" spans="1:7" ht="14.4" thickBot="1" x14ac:dyDescent="0.35">
      <c r="A5" s="28"/>
    </row>
    <row r="6" spans="1:7" s="34" customFormat="1" x14ac:dyDescent="0.3">
      <c r="A6" s="29" t="s">
        <v>59</v>
      </c>
      <c r="B6" s="30" t="s">
        <v>38</v>
      </c>
      <c r="C6" s="148" t="s">
        <v>22</v>
      </c>
      <c r="D6" s="147" t="s">
        <v>40</v>
      </c>
      <c r="E6" s="31" t="s">
        <v>56</v>
      </c>
      <c r="F6" s="32" t="s">
        <v>9</v>
      </c>
      <c r="G6" s="33" t="s">
        <v>17</v>
      </c>
    </row>
    <row r="7" spans="1:7" x14ac:dyDescent="0.3">
      <c r="A7" s="43"/>
      <c r="B7" s="44" t="s">
        <v>97</v>
      </c>
      <c r="C7" s="45"/>
      <c r="D7" s="35"/>
      <c r="E7" s="36"/>
      <c r="F7" s="46"/>
      <c r="G7" s="47"/>
    </row>
    <row r="8" spans="1:7" s="145" customFormat="1" ht="102.75" customHeight="1" x14ac:dyDescent="0.25">
      <c r="A8" s="5">
        <v>1</v>
      </c>
      <c r="B8" s="131" t="s">
        <v>98</v>
      </c>
      <c r="C8" s="39" t="s">
        <v>99</v>
      </c>
      <c r="D8" s="40">
        <v>32</v>
      </c>
      <c r="E8" s="2">
        <v>32</v>
      </c>
      <c r="F8" s="49"/>
      <c r="G8" s="151">
        <f t="shared" ref="G8:G9" si="0">E8*F8</f>
        <v>0</v>
      </c>
    </row>
    <row r="9" spans="1:7" ht="110.25" customHeight="1" thickBot="1" x14ac:dyDescent="0.35">
      <c r="A9" s="150">
        <v>2</v>
      </c>
      <c r="B9" s="149" t="s">
        <v>100</v>
      </c>
      <c r="C9" s="52" t="s">
        <v>99</v>
      </c>
      <c r="D9" s="40" t="s">
        <v>101</v>
      </c>
      <c r="E9" s="61">
        <v>19</v>
      </c>
      <c r="F9" s="49"/>
      <c r="G9" s="42">
        <f t="shared" si="0"/>
        <v>0</v>
      </c>
    </row>
    <row r="10" spans="1:7" x14ac:dyDescent="0.3">
      <c r="A10" s="53"/>
      <c r="B10" s="54" t="s">
        <v>25</v>
      </c>
      <c r="C10" s="55"/>
      <c r="D10" s="56"/>
      <c r="E10" s="57"/>
      <c r="F10" s="58"/>
      <c r="G10" s="59">
        <f>SUM(G7:G9)</f>
        <v>0</v>
      </c>
    </row>
    <row r="11" spans="1:7" x14ac:dyDescent="0.3">
      <c r="A11" s="38"/>
      <c r="B11" s="60" t="s">
        <v>26</v>
      </c>
      <c r="C11" s="61"/>
      <c r="D11" s="62">
        <v>0.05</v>
      </c>
      <c r="E11" s="41"/>
      <c r="F11" s="49"/>
      <c r="G11" s="63">
        <f>0.05*G10</f>
        <v>0</v>
      </c>
    </row>
    <row r="12" spans="1:7" s="6" customFormat="1" ht="15" thickBot="1" x14ac:dyDescent="0.35">
      <c r="A12" s="85"/>
      <c r="B12" s="86" t="s">
        <v>39</v>
      </c>
      <c r="C12" s="87"/>
      <c r="D12" s="87"/>
      <c r="E12" s="88"/>
      <c r="F12" s="89"/>
      <c r="G12" s="90">
        <f>SUM(G10:G11)</f>
        <v>0</v>
      </c>
    </row>
    <row r="13" spans="1:7" x14ac:dyDescent="0.3">
      <c r="E13" s="64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20"/>
  <sheetViews>
    <sheetView zoomScaleNormal="100" workbookViewId="0">
      <selection activeCell="B4" sqref="B4"/>
    </sheetView>
  </sheetViews>
  <sheetFormatPr defaultColWidth="9.109375" defaultRowHeight="13.8" x14ac:dyDescent="0.3"/>
  <cols>
    <col min="1" max="1" width="8.88671875" style="126" customWidth="1"/>
    <col min="2" max="2" width="56.44140625" style="1" customWidth="1"/>
    <col min="3" max="3" width="10.5546875" style="2" customWidth="1"/>
    <col min="4" max="4" width="13.5546875" style="2" customWidth="1"/>
    <col min="5" max="5" width="12.6640625" style="2" customWidth="1"/>
    <col min="6" max="6" width="12.44140625" style="117" customWidth="1"/>
    <col min="7" max="7" width="17" style="2" customWidth="1"/>
    <col min="8" max="16384" width="9.109375" style="1"/>
  </cols>
  <sheetData>
    <row r="1" spans="1:7" ht="18" x14ac:dyDescent="0.35">
      <c r="B1" s="27" t="s">
        <v>254</v>
      </c>
    </row>
    <row r="2" spans="1:7" s="6" customFormat="1" ht="14.4" x14ac:dyDescent="0.3">
      <c r="A2" s="7" t="s">
        <v>12</v>
      </c>
      <c r="B2" s="124" t="s">
        <v>86</v>
      </c>
      <c r="C2" s="7"/>
      <c r="D2" s="7"/>
      <c r="E2" s="7"/>
      <c r="F2" s="118"/>
      <c r="G2" s="7"/>
    </row>
    <row r="3" spans="1:7" s="6" customFormat="1" ht="14.4" x14ac:dyDescent="0.3">
      <c r="A3" s="7" t="s">
        <v>251</v>
      </c>
      <c r="B3" s="169" t="s">
        <v>258</v>
      </c>
      <c r="C3" s="7"/>
      <c r="D3" s="7"/>
      <c r="E3" s="7"/>
      <c r="F3" s="118"/>
      <c r="G3" s="7"/>
    </row>
    <row r="4" spans="1:7" s="6" customFormat="1" ht="14.4" x14ac:dyDescent="0.3">
      <c r="A4" s="7" t="s">
        <v>13</v>
      </c>
      <c r="B4" s="124"/>
      <c r="C4" s="7"/>
      <c r="D4" s="7"/>
      <c r="E4" s="7"/>
      <c r="F4" s="118"/>
      <c r="G4" s="7"/>
    </row>
    <row r="5" spans="1:7" s="3" customFormat="1" ht="12.6" thickBot="1" x14ac:dyDescent="0.3">
      <c r="A5" s="132"/>
      <c r="C5" s="4"/>
      <c r="D5" s="4"/>
      <c r="E5" s="4"/>
      <c r="F5" s="119"/>
      <c r="G5" s="4"/>
    </row>
    <row r="6" spans="1:7" ht="14.4" thickBot="1" x14ac:dyDescent="0.35">
      <c r="A6" s="133" t="s">
        <v>59</v>
      </c>
      <c r="B6" s="67" t="s">
        <v>10</v>
      </c>
      <c r="C6" s="68" t="s">
        <v>7</v>
      </c>
      <c r="D6" s="68" t="s">
        <v>40</v>
      </c>
      <c r="E6" s="69" t="s">
        <v>6</v>
      </c>
      <c r="F6" s="69" t="s">
        <v>8</v>
      </c>
      <c r="G6" s="70" t="s">
        <v>17</v>
      </c>
    </row>
    <row r="7" spans="1:7" x14ac:dyDescent="0.3">
      <c r="A7" s="43"/>
      <c r="B7" s="71" t="s">
        <v>62</v>
      </c>
      <c r="C7" s="72"/>
      <c r="D7" s="76"/>
      <c r="E7" s="73"/>
      <c r="F7" s="73"/>
      <c r="G7" s="77"/>
    </row>
    <row r="8" spans="1:7" s="145" customFormat="1" ht="27.6" x14ac:dyDescent="0.25">
      <c r="A8" s="5">
        <v>1</v>
      </c>
      <c r="B8" s="155" t="s">
        <v>63</v>
      </c>
      <c r="C8" s="48" t="s">
        <v>20</v>
      </c>
      <c r="D8" s="75" t="s">
        <v>184</v>
      </c>
      <c r="E8" s="61">
        <v>5.0999999999999996</v>
      </c>
      <c r="F8" s="49"/>
      <c r="G8" s="42">
        <f t="shared" ref="G8:G13" si="0">E8*F8</f>
        <v>0</v>
      </c>
    </row>
    <row r="9" spans="1:7" s="145" customFormat="1" ht="27.6" x14ac:dyDescent="0.25">
      <c r="A9" s="5">
        <v>2</v>
      </c>
      <c r="B9" s="155" t="s">
        <v>64</v>
      </c>
      <c r="C9" s="48" t="s">
        <v>20</v>
      </c>
      <c r="D9" s="75" t="s">
        <v>185</v>
      </c>
      <c r="E9" s="61">
        <v>1.02</v>
      </c>
      <c r="F9" s="78"/>
      <c r="G9" s="42">
        <f t="shared" si="0"/>
        <v>0</v>
      </c>
    </row>
    <row r="10" spans="1:7" s="145" customFormat="1" ht="27.6" x14ac:dyDescent="0.25">
      <c r="A10" s="5">
        <v>3</v>
      </c>
      <c r="B10" s="156" t="s">
        <v>183</v>
      </c>
      <c r="C10" s="48" t="s">
        <v>27</v>
      </c>
      <c r="D10" s="75" t="s">
        <v>186</v>
      </c>
      <c r="E10" s="61">
        <v>153</v>
      </c>
      <c r="F10" s="78"/>
      <c r="G10" s="42">
        <f t="shared" si="0"/>
        <v>0</v>
      </c>
    </row>
    <row r="11" spans="1:7" s="145" customFormat="1" ht="27.6" x14ac:dyDescent="0.25">
      <c r="A11" s="5">
        <v>4</v>
      </c>
      <c r="B11" s="155" t="s">
        <v>66</v>
      </c>
      <c r="C11" s="48" t="s">
        <v>27</v>
      </c>
      <c r="D11" s="75" t="s">
        <v>186</v>
      </c>
      <c r="E11" s="61">
        <v>153</v>
      </c>
      <c r="F11" s="78"/>
      <c r="G11" s="42">
        <f t="shared" si="0"/>
        <v>0</v>
      </c>
    </row>
    <row r="12" spans="1:7" s="145" customFormat="1" ht="27.6" x14ac:dyDescent="0.25">
      <c r="A12" s="5">
        <v>5</v>
      </c>
      <c r="B12" s="155" t="s">
        <v>41</v>
      </c>
      <c r="C12" s="48" t="s">
        <v>28</v>
      </c>
      <c r="D12" s="75" t="s">
        <v>187</v>
      </c>
      <c r="E12" s="61">
        <v>91.8</v>
      </c>
      <c r="F12" s="78"/>
      <c r="G12" s="42">
        <f t="shared" si="0"/>
        <v>0</v>
      </c>
    </row>
    <row r="13" spans="1:7" s="145" customFormat="1" ht="27.6" x14ac:dyDescent="0.25">
      <c r="A13" s="5">
        <v>6</v>
      </c>
      <c r="B13" s="156" t="s">
        <v>65</v>
      </c>
      <c r="C13" s="48" t="s">
        <v>28</v>
      </c>
      <c r="D13" s="75" t="s">
        <v>188</v>
      </c>
      <c r="E13" s="61">
        <v>91.8</v>
      </c>
      <c r="F13" s="78"/>
      <c r="G13" s="42">
        <f t="shared" si="0"/>
        <v>0</v>
      </c>
    </row>
    <row r="14" spans="1:7" s="145" customFormat="1" ht="27.6" x14ac:dyDescent="0.25">
      <c r="A14" s="5">
        <v>7</v>
      </c>
      <c r="B14" s="155" t="s">
        <v>14</v>
      </c>
      <c r="C14" s="48" t="s">
        <v>19</v>
      </c>
      <c r="D14" s="75" t="s">
        <v>189</v>
      </c>
      <c r="E14" s="61">
        <v>4.08</v>
      </c>
      <c r="F14" s="78"/>
      <c r="G14" s="42">
        <f>E14*F14</f>
        <v>0</v>
      </c>
    </row>
    <row r="15" spans="1:7" s="145" customFormat="1" ht="28.2" thickBot="1" x14ac:dyDescent="0.3">
      <c r="A15" s="5">
        <v>8</v>
      </c>
      <c r="B15" s="155" t="s">
        <v>191</v>
      </c>
      <c r="C15" s="48" t="s">
        <v>29</v>
      </c>
      <c r="D15" s="75" t="s">
        <v>190</v>
      </c>
      <c r="E15" s="168">
        <v>5100</v>
      </c>
      <c r="F15" s="78"/>
      <c r="G15" s="42">
        <f>E15*F15</f>
        <v>0</v>
      </c>
    </row>
    <row r="16" spans="1:7" s="6" customFormat="1" ht="15" thickBot="1" x14ac:dyDescent="0.35">
      <c r="A16" s="129"/>
      <c r="B16" s="82" t="s">
        <v>45</v>
      </c>
      <c r="C16" s="83"/>
      <c r="D16" s="83"/>
      <c r="E16" s="137"/>
      <c r="F16" s="121"/>
      <c r="G16" s="84">
        <f>SUM(G7:G15)</f>
        <v>0</v>
      </c>
    </row>
    <row r="17" spans="1:7" s="3" customFormat="1" ht="12" x14ac:dyDescent="0.25">
      <c r="A17" s="130"/>
      <c r="B17" s="65"/>
      <c r="C17" s="66"/>
      <c r="D17" s="66"/>
      <c r="E17" s="66"/>
      <c r="F17" s="122"/>
      <c r="G17" s="4"/>
    </row>
    <row r="18" spans="1:7" x14ac:dyDescent="0.3">
      <c r="A18" s="127"/>
      <c r="B18" s="3"/>
      <c r="C18" s="4"/>
      <c r="D18" s="4"/>
      <c r="E18" s="4"/>
      <c r="F18" s="119"/>
      <c r="G18" s="4"/>
    </row>
    <row r="19" spans="1:7" x14ac:dyDescent="0.3">
      <c r="A19" s="127"/>
      <c r="B19" s="3"/>
      <c r="C19" s="4"/>
      <c r="D19" s="4"/>
      <c r="E19" s="4"/>
      <c r="F19" s="119"/>
      <c r="G19" s="4"/>
    </row>
    <row r="20" spans="1:7" x14ac:dyDescent="0.3">
      <c r="A20" s="127"/>
      <c r="B20" s="3"/>
      <c r="C20" s="4"/>
      <c r="D20" s="4"/>
      <c r="E20" s="4"/>
      <c r="F20" s="119"/>
      <c r="G20" s="4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35"/>
  <sheetViews>
    <sheetView zoomScaleNormal="100" workbookViewId="0">
      <pane ySplit="6" topLeftCell="A14" activePane="bottomLeft" state="frozen"/>
      <selection pane="bottomLeft" activeCell="F8" sqref="F8:F23"/>
    </sheetView>
  </sheetViews>
  <sheetFormatPr defaultColWidth="9.109375" defaultRowHeight="13.8" x14ac:dyDescent="0.3"/>
  <cols>
    <col min="1" max="1" width="12.33203125" style="2" customWidth="1"/>
    <col min="2" max="2" width="56.44140625" style="92" customWidth="1"/>
    <col min="3" max="3" width="10.5546875" style="2" customWidth="1"/>
    <col min="4" max="4" width="15" style="91" customWidth="1"/>
    <col min="5" max="5" width="10" style="2" customWidth="1"/>
    <col min="6" max="6" width="11.44140625" style="117" customWidth="1"/>
    <col min="7" max="7" width="17" style="2" customWidth="1"/>
    <col min="8" max="8" width="11.44140625" style="1" bestFit="1" customWidth="1"/>
    <col min="9" max="16384" width="9.109375" style="1"/>
  </cols>
  <sheetData>
    <row r="1" spans="1:7" ht="20.25" customHeight="1" x14ac:dyDescent="0.3">
      <c r="B1" s="180" t="s">
        <v>259</v>
      </c>
      <c r="C1" s="180"/>
      <c r="D1" s="180"/>
    </row>
    <row r="2" spans="1:7" s="6" customFormat="1" ht="14.4" x14ac:dyDescent="0.3">
      <c r="A2" s="7" t="s">
        <v>12</v>
      </c>
      <c r="B2" s="125" t="s">
        <v>86</v>
      </c>
      <c r="C2" s="7"/>
      <c r="D2" s="11"/>
      <c r="E2" s="7"/>
      <c r="F2" s="118"/>
      <c r="G2" s="7"/>
    </row>
    <row r="3" spans="1:7" s="6" customFormat="1" ht="14.4" x14ac:dyDescent="0.3">
      <c r="A3" s="7" t="s">
        <v>251</v>
      </c>
      <c r="B3" s="169" t="s">
        <v>258</v>
      </c>
      <c r="C3" s="7"/>
      <c r="D3" s="11"/>
      <c r="E3" s="7"/>
      <c r="F3" s="118"/>
      <c r="G3" s="7"/>
    </row>
    <row r="4" spans="1:7" s="6" customFormat="1" ht="14.4" x14ac:dyDescent="0.3">
      <c r="A4" s="7" t="s">
        <v>13</v>
      </c>
      <c r="B4" s="125"/>
      <c r="C4" s="7"/>
      <c r="D4" s="11"/>
      <c r="E4" s="7"/>
      <c r="F4" s="138"/>
      <c r="G4" s="108"/>
    </row>
    <row r="5" spans="1:7" ht="14.4" thickBot="1" x14ac:dyDescent="0.35">
      <c r="A5" s="109"/>
    </row>
    <row r="6" spans="1:7" ht="14.4" thickBot="1" x14ac:dyDescent="0.35">
      <c r="A6" s="110" t="s">
        <v>30</v>
      </c>
      <c r="B6" s="93" t="s">
        <v>11</v>
      </c>
      <c r="C6" s="68" t="s">
        <v>7</v>
      </c>
      <c r="D6" s="94" t="s">
        <v>40</v>
      </c>
      <c r="E6" s="69" t="s">
        <v>6</v>
      </c>
      <c r="F6" s="69" t="s">
        <v>8</v>
      </c>
      <c r="G6" s="70" t="s">
        <v>17</v>
      </c>
    </row>
    <row r="7" spans="1:7" x14ac:dyDescent="0.3">
      <c r="A7" s="112"/>
      <c r="B7" s="105" t="s">
        <v>62</v>
      </c>
      <c r="C7" s="101"/>
      <c r="D7" s="102"/>
      <c r="E7" s="101"/>
      <c r="F7" s="140"/>
      <c r="G7" s="106"/>
    </row>
    <row r="8" spans="1:7" ht="27.6" x14ac:dyDescent="0.3">
      <c r="A8" s="5">
        <v>183101115</v>
      </c>
      <c r="B8" s="104" t="s">
        <v>192</v>
      </c>
      <c r="C8" s="61" t="s">
        <v>27</v>
      </c>
      <c r="D8" s="99" t="s">
        <v>248</v>
      </c>
      <c r="E8" s="61">
        <v>51</v>
      </c>
      <c r="F8" s="78"/>
      <c r="G8" s="42">
        <f t="shared" ref="G8:G9" si="0">E8*F8</f>
        <v>0</v>
      </c>
    </row>
    <row r="9" spans="1:7" ht="27.6" x14ac:dyDescent="0.3">
      <c r="A9" s="5">
        <v>184201111</v>
      </c>
      <c r="B9" s="104" t="s">
        <v>193</v>
      </c>
      <c r="C9" s="61" t="s">
        <v>27</v>
      </c>
      <c r="D9" s="99" t="s">
        <v>248</v>
      </c>
      <c r="E9" s="61">
        <v>51</v>
      </c>
      <c r="F9" s="78"/>
      <c r="G9" s="42">
        <f t="shared" si="0"/>
        <v>0</v>
      </c>
    </row>
    <row r="10" spans="1:7" ht="27.6" x14ac:dyDescent="0.3">
      <c r="A10" s="5">
        <v>185802114</v>
      </c>
      <c r="B10" s="104" t="s">
        <v>194</v>
      </c>
      <c r="C10" s="61" t="s">
        <v>0</v>
      </c>
      <c r="D10" s="99" t="s">
        <v>195</v>
      </c>
      <c r="E10" s="61">
        <v>1.0200000000000001E-3</v>
      </c>
      <c r="F10" s="78"/>
      <c r="G10" s="42">
        <f>E10*F10</f>
        <v>0</v>
      </c>
    </row>
    <row r="11" spans="1:7" ht="27.6" x14ac:dyDescent="0.3">
      <c r="A11" s="5">
        <v>185802114</v>
      </c>
      <c r="B11" s="104" t="s">
        <v>78</v>
      </c>
      <c r="C11" s="61" t="s">
        <v>0</v>
      </c>
      <c r="D11" s="99" t="s">
        <v>196</v>
      </c>
      <c r="E11" s="61">
        <v>5.1000000000000004E-3</v>
      </c>
      <c r="F11" s="78"/>
      <c r="G11" s="42">
        <f>E11*F11</f>
        <v>0</v>
      </c>
    </row>
    <row r="12" spans="1:7" x14ac:dyDescent="0.3">
      <c r="A12" s="5">
        <v>184215132</v>
      </c>
      <c r="B12" s="104" t="s">
        <v>71</v>
      </c>
      <c r="C12" s="61" t="s">
        <v>27</v>
      </c>
      <c r="D12" s="99" t="s">
        <v>248</v>
      </c>
      <c r="E12" s="61">
        <v>51</v>
      </c>
      <c r="F12" s="78"/>
      <c r="G12" s="42">
        <f t="shared" ref="G12:G17" si="1">E12*F12</f>
        <v>0</v>
      </c>
    </row>
    <row r="13" spans="1:7" ht="27.6" x14ac:dyDescent="0.3">
      <c r="A13" s="5">
        <v>184215411</v>
      </c>
      <c r="B13" s="104" t="s">
        <v>79</v>
      </c>
      <c r="C13" s="61" t="s">
        <v>27</v>
      </c>
      <c r="D13" s="99" t="s">
        <v>248</v>
      </c>
      <c r="E13" s="61">
        <v>51</v>
      </c>
      <c r="F13" s="78"/>
      <c r="G13" s="42">
        <f t="shared" si="1"/>
        <v>0</v>
      </c>
    </row>
    <row r="14" spans="1:7" ht="27.6" x14ac:dyDescent="0.3">
      <c r="A14" s="5">
        <v>184813121</v>
      </c>
      <c r="B14" s="104" t="s">
        <v>80</v>
      </c>
      <c r="C14" s="61" t="s">
        <v>27</v>
      </c>
      <c r="D14" s="99" t="s">
        <v>248</v>
      </c>
      <c r="E14" s="61">
        <v>51</v>
      </c>
      <c r="F14" s="78"/>
      <c r="G14" s="42">
        <f t="shared" si="1"/>
        <v>0</v>
      </c>
    </row>
    <row r="15" spans="1:7" x14ac:dyDescent="0.3">
      <c r="A15" s="5">
        <v>184911421</v>
      </c>
      <c r="B15" s="104" t="s">
        <v>73</v>
      </c>
      <c r="C15" s="61" t="s">
        <v>18</v>
      </c>
      <c r="D15" s="99" t="s">
        <v>197</v>
      </c>
      <c r="E15" s="61">
        <v>51</v>
      </c>
      <c r="F15" s="78"/>
      <c r="G15" s="42">
        <f t="shared" si="1"/>
        <v>0</v>
      </c>
    </row>
    <row r="16" spans="1:7" ht="27.6" x14ac:dyDescent="0.3">
      <c r="A16" s="5">
        <v>185804312</v>
      </c>
      <c r="B16" s="104" t="s">
        <v>81</v>
      </c>
      <c r="C16" s="61" t="s">
        <v>19</v>
      </c>
      <c r="D16" s="99" t="s">
        <v>198</v>
      </c>
      <c r="E16" s="61">
        <v>5.0999999999999996</v>
      </c>
      <c r="F16" s="78"/>
      <c r="G16" s="42">
        <f t="shared" si="1"/>
        <v>0</v>
      </c>
    </row>
    <row r="17" spans="1:7" ht="27.6" x14ac:dyDescent="0.3">
      <c r="A17" s="5">
        <v>185851121</v>
      </c>
      <c r="B17" s="104" t="s">
        <v>37</v>
      </c>
      <c r="C17" s="61" t="s">
        <v>19</v>
      </c>
      <c r="D17" s="99" t="s">
        <v>198</v>
      </c>
      <c r="E17" s="61">
        <v>5.0999999999999996</v>
      </c>
      <c r="F17" s="78"/>
      <c r="G17" s="42">
        <f t="shared" si="1"/>
        <v>0</v>
      </c>
    </row>
    <row r="18" spans="1:7" x14ac:dyDescent="0.3">
      <c r="A18" s="112"/>
      <c r="B18" s="105" t="s">
        <v>270</v>
      </c>
      <c r="C18" s="101"/>
      <c r="D18" s="102"/>
      <c r="E18" s="136"/>
      <c r="F18" s="140"/>
      <c r="G18" s="103"/>
    </row>
    <row r="19" spans="1:7" ht="27.6" x14ac:dyDescent="0.3">
      <c r="A19" s="5" t="s">
        <v>31</v>
      </c>
      <c r="B19" s="104" t="s">
        <v>273</v>
      </c>
      <c r="C19" s="61" t="s">
        <v>27</v>
      </c>
      <c r="D19" s="99" t="s">
        <v>272</v>
      </c>
      <c r="E19" s="61">
        <v>129</v>
      </c>
      <c r="F19" s="78"/>
      <c r="G19" s="42">
        <f>E19*F19</f>
        <v>0</v>
      </c>
    </row>
    <row r="20" spans="1:7" x14ac:dyDescent="0.3">
      <c r="A20" s="112"/>
      <c r="B20" s="100"/>
      <c r="C20" s="101"/>
      <c r="D20" s="102"/>
      <c r="E20" s="136"/>
      <c r="F20" s="140"/>
      <c r="G20" s="103"/>
    </row>
    <row r="21" spans="1:7" s="34" customFormat="1" x14ac:dyDescent="0.3">
      <c r="A21" s="5" t="s">
        <v>31</v>
      </c>
      <c r="B21" s="104" t="s">
        <v>1</v>
      </c>
      <c r="C21" s="61" t="s">
        <v>36</v>
      </c>
      <c r="D21" s="99">
        <v>1</v>
      </c>
      <c r="E21" s="61">
        <v>1</v>
      </c>
      <c r="F21" s="78"/>
      <c r="G21" s="42">
        <f>E21*F21</f>
        <v>0</v>
      </c>
    </row>
    <row r="22" spans="1:7" s="107" customFormat="1" x14ac:dyDescent="0.3">
      <c r="A22" s="165" t="s">
        <v>31</v>
      </c>
      <c r="B22" s="172" t="s">
        <v>2</v>
      </c>
      <c r="C22" s="173" t="s">
        <v>36</v>
      </c>
      <c r="D22" s="174">
        <v>1</v>
      </c>
      <c r="E22" s="173">
        <v>1</v>
      </c>
      <c r="F22" s="175"/>
      <c r="G22" s="81">
        <f>E22*F22</f>
        <v>0</v>
      </c>
    </row>
    <row r="23" spans="1:7" s="34" customFormat="1" ht="14.4" thickBot="1" x14ac:dyDescent="0.35">
      <c r="A23" s="165" t="s">
        <v>31</v>
      </c>
      <c r="B23" s="172" t="s">
        <v>85</v>
      </c>
      <c r="C23" s="173" t="s">
        <v>36</v>
      </c>
      <c r="D23" s="174">
        <v>1</v>
      </c>
      <c r="E23" s="173">
        <v>1</v>
      </c>
      <c r="F23" s="175"/>
      <c r="G23" s="81">
        <f>E23*F23</f>
        <v>0</v>
      </c>
    </row>
    <row r="24" spans="1:7" s="107" customFormat="1" ht="15" thickBot="1" x14ac:dyDescent="0.35">
      <c r="A24" s="113"/>
      <c r="B24" s="114" t="s">
        <v>46</v>
      </c>
      <c r="C24" s="115"/>
      <c r="D24" s="116"/>
      <c r="E24" s="137"/>
      <c r="F24" s="121"/>
      <c r="G24" s="84">
        <f>SUM(G7:G23)</f>
        <v>0</v>
      </c>
    </row>
    <row r="30" spans="1:7" s="6" customFormat="1" ht="14.4" x14ac:dyDescent="0.3">
      <c r="A30" s="134"/>
      <c r="B30" s="134"/>
      <c r="C30" s="134"/>
      <c r="D30" s="135"/>
      <c r="E30" s="2"/>
      <c r="F30" s="117"/>
      <c r="G30" s="2"/>
    </row>
    <row r="31" spans="1:7" x14ac:dyDescent="0.3">
      <c r="A31" s="134"/>
      <c r="B31" s="134"/>
      <c r="C31" s="134"/>
      <c r="D31" s="135"/>
    </row>
    <row r="32" spans="1:7" x14ac:dyDescent="0.3">
      <c r="A32" s="134"/>
      <c r="B32" s="134"/>
      <c r="C32" s="134"/>
      <c r="D32" s="135"/>
    </row>
    <row r="33" spans="1:4" x14ac:dyDescent="0.3">
      <c r="A33" s="134"/>
      <c r="B33" s="134"/>
      <c r="C33" s="134"/>
      <c r="D33" s="135"/>
    </row>
    <row r="34" spans="1:4" x14ac:dyDescent="0.3">
      <c r="A34" s="134"/>
      <c r="B34" s="134"/>
      <c r="C34" s="134"/>
      <c r="D34" s="135"/>
    </row>
    <row r="35" spans="1:4" x14ac:dyDescent="0.3">
      <c r="A35" s="134"/>
      <c r="B35" s="134"/>
      <c r="C35" s="134"/>
      <c r="D35" s="135"/>
    </row>
  </sheetData>
  <mergeCells count="1">
    <mergeCell ref="B1:D1"/>
  </mergeCells>
  <pageMargins left="0.78740157480314965" right="0.78740157480314965" top="0.98425196850393704" bottom="0.98425196850393704" header="0.51181102362204722" footer="0.51181102362204722"/>
  <pageSetup paperSize="9" scale="97" orientation="landscape" horizontalDpi="4294967293" r:id="rId1"/>
  <headerFooter alignWithMargins="0">
    <oddHeader>&amp;A</oddHeader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29</vt:i4>
      </vt:variant>
    </vt:vector>
  </HeadingPairs>
  <TitlesOfParts>
    <vt:vector size="46" baseType="lpstr">
      <vt:lpstr>CELKOVÁ SUMARIZACE</vt:lpstr>
      <vt:lpstr>1.1 Sumarizace</vt:lpstr>
      <vt:lpstr>1.2 Rostliny</vt:lpstr>
      <vt:lpstr>1.3 Ostatní materiál</vt:lpstr>
      <vt:lpstr>1.4 Práce</vt:lpstr>
      <vt:lpstr>2.1 Sumarizace</vt:lpstr>
      <vt:lpstr>2.2 Rostliny</vt:lpstr>
      <vt:lpstr>2.3 Ostatní materiál</vt:lpstr>
      <vt:lpstr>2.4 Práce</vt:lpstr>
      <vt:lpstr>3.1 Sumarizace</vt:lpstr>
      <vt:lpstr>3.2 Rostliny</vt:lpstr>
      <vt:lpstr>3.3 Ostatní materiál</vt:lpstr>
      <vt:lpstr>3.4 Práce</vt:lpstr>
      <vt:lpstr>4.1 Sumarizace</vt:lpstr>
      <vt:lpstr>4.2 Rostliny</vt:lpstr>
      <vt:lpstr>4.3 Ostatní materiál</vt:lpstr>
      <vt:lpstr>4.4 Práce</vt:lpstr>
      <vt:lpstr>'1.2 Rostliny'!Názvy_tisku</vt:lpstr>
      <vt:lpstr>'1.3 Ostatní materiál'!Názvy_tisku</vt:lpstr>
      <vt:lpstr>'1.4 Práce'!Názvy_tisku</vt:lpstr>
      <vt:lpstr>'2.2 Rostliny'!Názvy_tisku</vt:lpstr>
      <vt:lpstr>'2.3 Ostatní materiál'!Názvy_tisku</vt:lpstr>
      <vt:lpstr>'2.4 Práce'!Názvy_tisku</vt:lpstr>
      <vt:lpstr>'3.2 Rostliny'!Názvy_tisku</vt:lpstr>
      <vt:lpstr>'3.3 Ostatní materiál'!Názvy_tisku</vt:lpstr>
      <vt:lpstr>'3.4 Práce'!Názvy_tisku</vt:lpstr>
      <vt:lpstr>'4.2 Rostliny'!Názvy_tisku</vt:lpstr>
      <vt:lpstr>'4.3 Ostatní materiál'!Názvy_tisku</vt:lpstr>
      <vt:lpstr>'4.4 Práce'!Názvy_tisku</vt:lpstr>
      <vt:lpstr>'1.1 Sumarizace'!Oblast_tisku</vt:lpstr>
      <vt:lpstr>'1.2 Rostliny'!Oblast_tisku</vt:lpstr>
      <vt:lpstr>'1.3 Ostatní materiál'!Oblast_tisku</vt:lpstr>
      <vt:lpstr>'1.4 Práce'!Oblast_tisku</vt:lpstr>
      <vt:lpstr>'2.1 Sumarizace'!Oblast_tisku</vt:lpstr>
      <vt:lpstr>'2.2 Rostliny'!Oblast_tisku</vt:lpstr>
      <vt:lpstr>'2.3 Ostatní materiál'!Oblast_tisku</vt:lpstr>
      <vt:lpstr>'2.4 Práce'!Oblast_tisku</vt:lpstr>
      <vt:lpstr>'3.1 Sumarizace'!Oblast_tisku</vt:lpstr>
      <vt:lpstr>'3.2 Rostliny'!Oblast_tisku</vt:lpstr>
      <vt:lpstr>'3.3 Ostatní materiál'!Oblast_tisku</vt:lpstr>
      <vt:lpstr>'3.4 Práce'!Oblast_tisku</vt:lpstr>
      <vt:lpstr>'4.1 Sumarizace'!Oblast_tisku</vt:lpstr>
      <vt:lpstr>'4.2 Rostliny'!Oblast_tisku</vt:lpstr>
      <vt:lpstr>'4.3 Ostatní materiál'!Oblast_tisku</vt:lpstr>
      <vt:lpstr>'4.4 Práce'!Oblast_tisku</vt:lpstr>
      <vt:lpstr>'CELKOVÁ SUMARIZACE'!Oblast_tisku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Matěj Hlavatý</cp:lastModifiedBy>
  <cp:lastPrinted>2023-08-09T10:49:04Z</cp:lastPrinted>
  <dcterms:created xsi:type="dcterms:W3CDTF">2007-04-02T13:08:26Z</dcterms:created>
  <dcterms:modified xsi:type="dcterms:W3CDTF">2024-07-30T14:25:34Z</dcterms:modified>
</cp:coreProperties>
</file>